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1495" windowHeight="9945" activeTab="3"/>
  </bookViews>
  <sheets>
    <sheet name="1.体育后备人才培养项目" sheetId="19" r:id="rId1"/>
    <sheet name="2.公共体育场地设施项目" sheetId="1" r:id="rId2"/>
    <sheet name="3.全民健身活动与服务项目" sheetId="16" r:id="rId3"/>
    <sheet name="4.体育改革与发展项目" sheetId="22" r:id="rId4"/>
  </sheets>
  <calcPr calcId="144525"/>
</workbook>
</file>

<file path=xl/sharedStrings.xml><?xml version="1.0" encoding="utf-8"?>
<sst xmlns="http://schemas.openxmlformats.org/spreadsheetml/2006/main" count="904" uniqueCount="340">
  <si>
    <t>附件2</t>
  </si>
  <si>
    <t>项目绩效自评信息指标评分表</t>
  </si>
  <si>
    <t>填报单位名称：广东省体育局</t>
  </si>
  <si>
    <t>金额单位：万元</t>
  </si>
  <si>
    <t>基本
情况</t>
  </si>
  <si>
    <t>项目名称</t>
  </si>
  <si>
    <t>体育后备人才培养项目</t>
  </si>
  <si>
    <t>评价年度</t>
  </si>
  <si>
    <t>评价金额</t>
  </si>
  <si>
    <t>联系人</t>
  </si>
  <si>
    <t>联系电话</t>
  </si>
  <si>
    <t>联系邮箱</t>
  </si>
  <si>
    <t>实施文件依据</t>
  </si>
  <si>
    <t>根据十九大报告“广泛开展全民健身活动，加快推进体育强国建设”、《健康中国2030规划纲要》、《广东省人民政府关于印发广东省全民健身实施计划（2016-2020）的通知》（粤府&lt;2016&gt;119号）和《中共中央国务院关于加强青少年体育增强青少年体质的意见》、国办发[2010]23号《国务院办公厅转发体育总局等部门关于进一步加强运动员文化教育和运动员保障工作指导意见的通知》、《体育总局 教育部印发&lt;关于加强竞技体育后备人才培养工作的指导意见&gt;的通知》、《广东省青少年体育“十三五”规划》，《体育总局关于命名“国家高水平体育后备人才基地（2017-2020）”的决定》，《关于公布2016-2020年度我省单项重点基地及重点班名单的通知》，《广东省级体育彩票公益金资助各级各类体校建设申报管理办法（试行）》，《广东省青少年体育训练经费补助暂行办法》，《广东省人力资源和社会保障厅 广东省发展和改革委员会 广东省公安厅 广东省教育厅 广东省体育局关于2016年、2017年招聘省专业运动员的通知》、《关于安排广东省青少年竞技体育学校伙食和服装补助的意见》、《广东省体育局 广东省教育厅关于命名2016-2020年度省级体育传统项目学校的通知》、《全国各级各类体校教练员人才教育培训规划（2018-2022年）》、《体育总局办公厅 教育部办公厅关于印发&lt;全国体育传统项目学校体育师资培训五年计划（2016-2020年）&gt;的通知》、《体育总局办公厅关于开展儿童青少年体育健身活动状况调查的通知》、《体育总局关于印发&lt;全国体育教练员注册管理办法&gt;的通知》、《关于公布我省专业技术人员继续教育第一批专业科目学习指南的通知》。省发展改革委关于广东体育职业技术学院天河北校区工程在立项文件（粤发改社会函【2013】230号）</t>
  </si>
  <si>
    <t>所属“财政事权”名称</t>
  </si>
  <si>
    <t>群众体育</t>
  </si>
  <si>
    <t>资金
情况</t>
  </si>
  <si>
    <t>资金安排情况</t>
  </si>
  <si>
    <t>预算计划安排</t>
  </si>
  <si>
    <t>存在的主要问题与改进措施简述</t>
  </si>
  <si>
    <t>实际分配下达</t>
  </si>
  <si>
    <t>省本级</t>
  </si>
  <si>
    <t>转移支付至市县</t>
  </si>
  <si>
    <t xml:space="preserve">问题：无
改进措施：无
</t>
  </si>
  <si>
    <t>分年度明细</t>
  </si>
  <si>
    <t>年度</t>
  </si>
  <si>
    <t>预算计划安排（万元）</t>
  </si>
  <si>
    <t>实际安排额度（万元）</t>
  </si>
  <si>
    <t xml:space="preserve">  资金下达文件及文号</t>
  </si>
  <si>
    <t>2019年</t>
  </si>
  <si>
    <t>粤财综〔2018〕137号</t>
  </si>
  <si>
    <t>粤财综〔2019〕32 号</t>
  </si>
  <si>
    <t>粤财预〔2019〕35 号</t>
  </si>
  <si>
    <t>资金分配方法
或原则</t>
  </si>
  <si>
    <r>
      <rPr>
        <sz val="11"/>
        <rFont val="宋体"/>
        <charset val="134"/>
      </rPr>
      <t>因素法</t>
    </r>
    <r>
      <rPr>
        <sz val="11"/>
        <rFont val="宋体"/>
        <charset val="134"/>
      </rPr>
      <t>■</t>
    </r>
    <r>
      <rPr>
        <sz val="11"/>
        <rFont val="宋体"/>
        <charset val="134"/>
      </rPr>
      <t xml:space="preserve">   项目制 </t>
    </r>
    <r>
      <rPr>
        <sz val="11"/>
        <rFont val="宋体"/>
        <charset val="134"/>
      </rPr>
      <t>■</t>
    </r>
    <r>
      <rPr>
        <sz val="11"/>
        <rFont val="宋体"/>
        <charset val="134"/>
      </rPr>
      <t xml:space="preserve">  其他 □</t>
    </r>
  </si>
  <si>
    <t>我局采取因素法与项目制相结合，以因素法分配为主的方式。根据各直属单位、转移支付市县申报项目，同时综合考虑各项目单位财力、财政供养人口数量、往年专项资金使用情况及年度工作目标等因素提出资金分配。</t>
  </si>
  <si>
    <t>资金使用情况</t>
  </si>
  <si>
    <t>实际支出金额</t>
  </si>
  <si>
    <t>转移支付至市县（万元）</t>
  </si>
  <si>
    <t>实际明细支出</t>
  </si>
  <si>
    <t>省本级支出</t>
  </si>
  <si>
    <t>省本级支出（其中：部门预算支出）</t>
  </si>
  <si>
    <t>转移支付市县支出</t>
  </si>
  <si>
    <t>-</t>
  </si>
  <si>
    <t>问题：
1.部分地市项目的队伍搭建到2019年底才基本完成，后受新冠肺炎疫情的影响，参赛运动员的注册也又延至2020年5月后才进行，影响项目资金的支出率。
2.部门地市基地建设受项目用地的重新划拨、办理不动产证等手续影响，项目的建设进度拖延，从而项目的资金支付受到了影响。
改进措施：
1.进一步加强项目过程管理，及时协调处理或向上级主管部门反馈问题，尽可能确保项目按计划推进。 
2.抓紧落实项目的施工进度，年度前交付使用。
3.完善项目资金支付管理措施，提高项目资金支付率。</t>
  </si>
  <si>
    <t>按方向划分</t>
  </si>
  <si>
    <t>资金使用方向</t>
  </si>
  <si>
    <t>安排年度</t>
  </si>
  <si>
    <t>实际下达额度</t>
  </si>
  <si>
    <t>绩效目标情况</t>
  </si>
  <si>
    <t>预期总体目标</t>
  </si>
  <si>
    <t>全省资助32个国家基地、140个省基地、135个省重点班；扶持不少于2个各级各类体校建设；资助3个二线队伍；补助21个地市的输送人才工作；补助省运会突出贡献单位32个，资助262所省级传统校307个项目，培训全省约2000名教练员、文化教师、科医人员和管理干部，开展不少于70个项目的各种竞赛活动。完成广东体育职业技术学院天河北校区工程竣工验收。</t>
  </si>
  <si>
    <t>是否如期实现预期总体目标</t>
  </si>
  <si>
    <t>省资助32个国家基地、112个省基地、130个省重点班；扶持不少于4个各级各类体校建设；资助6个二线队伍；补助21个地市的输送人才工作；补助省运会突出贡献单位32个，资助290所省级传统校，培训全省1219名教练员、文化教师、科医人员和管理干部，开展不少于199个项目的各种竞赛活动。完成广东体育职业技术学院天河北校区工程竣工验收。</t>
  </si>
  <si>
    <t>预期阶段性目标</t>
  </si>
  <si>
    <t>目标1：资助国家基地(32)个</t>
  </si>
  <si>
    <t>实际完成情况</t>
  </si>
  <si>
    <t>问题：
1.目标2：完成资助省重点基地112个，未达到目标要求的
2.目标3：资助省重点班为130个，未达目标要求。
3.目标10：培训全省1219名教练员，未达到目标要求。
4.目标15：青少年健身活动调查项目计划有变，国家停止开展青少年健身活动状况调查项目调查工作。
改进措施：
1.进一步加强项目过程管理，及时协调处理或向上级主管部门反馈问题，尽可能确保项目按计划推进； 
2.优化项目管理措施，提高项目建设时效性。
3.加强前期调研和可行性分析，合理制定目标。</t>
  </si>
  <si>
    <t>目标2：资助省基地（140）个</t>
  </si>
  <si>
    <t>目标2：完成资助省重点基地（112）个</t>
  </si>
  <si>
    <t>目标3：资助省重点班（135）个</t>
  </si>
  <si>
    <t>目标3：完成资助省重点班(130)个</t>
  </si>
  <si>
    <t>目标4：扶持各级各类体校建设（2）个</t>
  </si>
  <si>
    <t>目标4：扶持各级各类体校建设（4）个</t>
  </si>
  <si>
    <t>目标5：资助二线队伍（3）个</t>
  </si>
  <si>
    <t>目标5：资助二线队伍（6）个</t>
  </si>
  <si>
    <t>目标6：补助省运会突出贡献单位（32）个</t>
  </si>
  <si>
    <t>目标7：完成补助（21）个市输送人才工作</t>
  </si>
  <si>
    <t>目标8：资助省体育传统项目学校（262）个</t>
  </si>
  <si>
    <t>目标8：完成省体育传统项目学校（290）个</t>
  </si>
  <si>
    <t>目标9：省年度青少年竞赛活动（70）个</t>
  </si>
  <si>
    <t>目标9：省年度青少年竞赛（199）个</t>
  </si>
  <si>
    <t>目标10：培训全省（2000）名教练员，科医人员，管理干部培训班。</t>
  </si>
  <si>
    <t>目标10：培训全省（1219）名教练员，科医人员，管理干部培训班。</t>
  </si>
  <si>
    <t>目标11：开展相关课题调查研究(3)项</t>
  </si>
  <si>
    <t>目标12：建立市县（区）青训体系（5 ）个</t>
  </si>
  <si>
    <t>目标12：建立市县（区）青训体系（5）个</t>
  </si>
  <si>
    <t>目标13：备战第二届青年运动会，提高队伍整体水平(30)%。</t>
  </si>
  <si>
    <t>目标14：青少年健身活动状况调查项目</t>
  </si>
  <si>
    <t>目标14：国家停止开展青少年健身活动状况调查项目调查工作。</t>
  </si>
  <si>
    <t>指标评分表</t>
  </si>
  <si>
    <t>评价指标</t>
  </si>
  <si>
    <t>评价年度预期值</t>
  </si>
  <si>
    <t>评价年度实现值</t>
  </si>
  <si>
    <t>自评分数</t>
  </si>
  <si>
    <t>评分依据、未达标原因分析</t>
  </si>
  <si>
    <t>评分标准</t>
  </si>
  <si>
    <t>一级指标</t>
  </si>
  <si>
    <t>二级指标</t>
  </si>
  <si>
    <t>三级指标</t>
  </si>
  <si>
    <t>四级指标</t>
  </si>
  <si>
    <t>名称</t>
  </si>
  <si>
    <t>权重(%)</t>
  </si>
  <si>
    <t>投入</t>
  </si>
  <si>
    <t>项目立项</t>
  </si>
  <si>
    <t>论证决策</t>
  </si>
  <si>
    <t>论证充分性</t>
  </si>
  <si>
    <t>经前期调研协商进行项目立项</t>
  </si>
  <si>
    <t>具有前期可行性研究报告或摸底调查工作总结等材料的,或经过集体会议协商、并咨询相关专家意见、且有文字材料的得4分。如无，则根据实际情况核定分数。</t>
  </si>
  <si>
    <t>目标设置</t>
  </si>
  <si>
    <t>完整性</t>
  </si>
  <si>
    <t>目标设置完整</t>
  </si>
  <si>
    <t>依据相关基础信息和证据判断目标设置的完整性，即是否包含总目标和阶段性目标，是否包括预期提供的公共产品或服务的产出数量、质量、成本指标，预期达到的效果性指标，据此核定分数。</t>
  </si>
  <si>
    <t>合理性</t>
  </si>
  <si>
    <t>绩效目标与资金或项目属性特点、支出内容相关</t>
  </si>
  <si>
    <t>依据相关基础信息和证据判断目标设置的相关性，即绩效目标是否与资金或项目属性特点、支出内容相关，体现决策意图，同时合乎客观实际，据此核定分数。</t>
  </si>
  <si>
    <t>可衡量性</t>
  </si>
  <si>
    <t>绩效目标设置有数据支撑、有可衡量性的产出和效果指标</t>
  </si>
  <si>
    <t>依据相关基础信息和证据判断目标设置的可衡量性，即绩效目标设置是否有数据支撑、是否有可衡量性的产出和效果指标，据此核定分数。</t>
  </si>
  <si>
    <t>保障措施</t>
  </si>
  <si>
    <t xml:space="preserve"> 制度完整性</t>
  </si>
  <si>
    <t>制度完整</t>
  </si>
  <si>
    <t>依据相关基础信息和证据判断制度完整性和是否具备条件实施，根据实际情况核定分数。</t>
  </si>
  <si>
    <t>计划安排合理性</t>
  </si>
  <si>
    <t>计划安排合理</t>
  </si>
  <si>
    <t>依据工作进度计划等相关基础信息和证据判断，并根据实际情况核定分数。</t>
  </si>
  <si>
    <t>资金落实</t>
  </si>
  <si>
    <t>资金到位</t>
  </si>
  <si>
    <t>资金到位率</t>
  </si>
  <si>
    <t>资金足额到位</t>
  </si>
  <si>
    <t>1.各类来源的资金足额到位的，得3分；</t>
  </si>
  <si>
    <t>2.各类来源的资金未足额到位的，按实际到位金额/应到位金额*指标分值</t>
  </si>
  <si>
    <t>资金到位及时性</t>
  </si>
  <si>
    <t>资金及时到位</t>
  </si>
  <si>
    <t>1.各类来源的资金及时到位的，得2分；</t>
  </si>
  <si>
    <t>2.各类来源的资金未及时到位的，按实际及时到位的金额/应及时到位的金额*指标分值</t>
  </si>
  <si>
    <t>资金分配</t>
  </si>
  <si>
    <t>资金分配合理性</t>
  </si>
  <si>
    <t>我局采取因素法与项目制相结合，以因素法分配为主的方式进行资金分配，资金分配合理，与绩效目标相对应</t>
  </si>
  <si>
    <t>依据相关信息和证据判断资金分配是否合理，是否有助于实现资金的绩效目标。</t>
  </si>
  <si>
    <t>过程</t>
  </si>
  <si>
    <t>资金管理</t>
  </si>
  <si>
    <t>资金支付</t>
  </si>
  <si>
    <t>资金支出率</t>
  </si>
  <si>
    <t>支付额17271万元/预算额度19153万元*100*0.06</t>
  </si>
  <si>
    <t>主要依据“支付额/预算额度*100*指标权重”计算核定得分，同时综合考虑工作进度，以及是否垫资或履行支付手续而影响支出率等因素适当调整最后得分。</t>
  </si>
  <si>
    <t>支出规范性</t>
  </si>
  <si>
    <t>1.预算执行规范，按照项目进度支付资金；
2.事项支出合规，费用标准基本符合行业水平，未发生违规使用资金情况；
3.会计核算执行规范。</t>
  </si>
  <si>
    <t>1.预算执行规范性2分，按规定履行调整报批手续或未发生调整的，且按事项完成进度支付资金的得满分，否则酌情扣分。2.事项支出的合规性2分，资金管理、费用标准、支付符合有关制度规定的得满分，超范围、超标准支出，虚列支出，截留、挤占、挪用资金的，以及其他不符合制度规定支出的，视情节严重情况扣分，直至扣到0分。3.会计核算规范性2分，规范执行会计核算制度得满分，未按规定设专账核算，或支出凭证不符合规定，或其他核算不规范的，视具体情况扣分。</t>
  </si>
  <si>
    <t>事项管理</t>
  </si>
  <si>
    <t>实施程序</t>
  </si>
  <si>
    <t>程序规范性</t>
  </si>
  <si>
    <t>按规定程序报批实施</t>
  </si>
  <si>
    <t>项目或方案按规定程序实施,包括项目或方案调整按规定履行报批手续，项目招投标、建设、验收等或方案实施严格执行相关制度规定的，得满分，否则酌情扣分。</t>
  </si>
  <si>
    <t>管理情况</t>
  </si>
  <si>
    <t>监管有效性</t>
  </si>
  <si>
    <t>有效管理机制未全面覆盖所有项目单位，扣1分；项目完成进度及资金支出计划的过程检查、监督力度不足，扣1分</t>
  </si>
  <si>
    <t xml:space="preserve">1.资金使用单位或基层资金管理单位建立有效管理机制，且执行情况良好得2分，具体根据所提供的信息证据作出判断并核定分数。
</t>
  </si>
  <si>
    <t>2.具体根据所提供的信息证据作出判断，如各级业务主管部门按规定对项目建设或方案实施开展有效的检查、监控、督促整改的，得2分；否则，视情况扣分。</t>
  </si>
  <si>
    <t>产出</t>
  </si>
  <si>
    <t>经济性</t>
  </si>
  <si>
    <t>预算控制</t>
  </si>
  <si>
    <t>未超过预算计划</t>
  </si>
  <si>
    <t>在预算执行进度与事项完成进度基本匹配的前提下，实际支出未超过预算计划的，得满分；实际支出超过预算的，或者支出未能保障事项相应完成进度的，酌情扣分。</t>
  </si>
  <si>
    <t>成本控制</t>
  </si>
  <si>
    <t>成本节约（成本指标）</t>
  </si>
  <si>
    <t>实施成本属合理范围</t>
  </si>
  <si>
    <t>在项目按照预算完成的前提下，与同类项目或市场价格比较，项目实施的成本（包括工程造价、物品采购单价、人员经费等）属于合理范围的（如与同类项目或市场价格大致相符的）得满分；成本不合理的（如明显高于或低于同类项目或市场价格的）酌情扣分。</t>
  </si>
  <si>
    <t>效率性</t>
  </si>
  <si>
    <t>数量指标</t>
  </si>
  <si>
    <t>资助国家基地（个）</t>
  </si>
  <si>
    <t>完成绩效目标</t>
  </si>
  <si>
    <t>根据评价对象设置指标名称和分数权重，包括完成实际完成情况（数量指标）、及时性（时效指标）、质量达标（质量指标）情况等。</t>
  </si>
  <si>
    <t>资助省基地（个）</t>
  </si>
  <si>
    <t>资助省基地个数&lt;140，未完成目标，112/140*1</t>
  </si>
  <si>
    <t>资助省重点班（个）</t>
  </si>
  <si>
    <t>资助省重点班个数&lt;135，未完成目标，130/135*1</t>
  </si>
  <si>
    <t>扶持各级各类体校建设（个）</t>
  </si>
  <si>
    <t>资助二线队伍（个）</t>
  </si>
  <si>
    <t>补助地市的输送人才工作（个）</t>
  </si>
  <si>
    <t>补助省运会突出贡献单位（个）</t>
  </si>
  <si>
    <t>资助省级体育传统项目学校（所）</t>
  </si>
  <si>
    <t>开展各类竞赛和活动及参加总局竞赛活动（项次）</t>
  </si>
  <si>
    <t>开展从业人员培训、政策研究、调研、会议、审批等工作（次）</t>
  </si>
  <si>
    <t>质量指标</t>
  </si>
  <si>
    <t>青少年体质测评达标率（%）</t>
  </si>
  <si>
    <t>≥90%</t>
  </si>
  <si>
    <t>青少年体质测评达标率≥90%</t>
  </si>
  <si>
    <t>赛事人为事故数（起）</t>
  </si>
  <si>
    <t>义务教育生掌握1-2项体育运动技能率（%）</t>
  </si>
  <si>
    <t>义务教育生掌握1-2项体育运动技能率：90%</t>
  </si>
  <si>
    <t>时效指标</t>
  </si>
  <si>
    <t>工程进度达标率（%）</t>
  </si>
  <si>
    <t>工程进度达标率：90%</t>
  </si>
  <si>
    <t>效益</t>
  </si>
  <si>
    <t>效果性</t>
  </si>
  <si>
    <t>经济效益</t>
  </si>
  <si>
    <t>完工验收通过率（%）</t>
  </si>
  <si>
    <t>完工验收通过率95%，0.95*5</t>
  </si>
  <si>
    <t>根据评价对象选择效果性指标，并相应设置指标名称和分数权重。</t>
  </si>
  <si>
    <t>运动员队伍稳定率（%）</t>
  </si>
  <si>
    <t>运动员队伍稳定率为90%</t>
  </si>
  <si>
    <t>社会效益</t>
  </si>
  <si>
    <t>校园活动普及人数（万）</t>
  </si>
  <si>
    <t>≧40000</t>
  </si>
  <si>
    <t>社会公众满意度</t>
  </si>
  <si>
    <t>社会公众满意度≥90%</t>
  </si>
  <si>
    <t>可持续发展</t>
  </si>
  <si>
    <t>高技能人才占比（%）</t>
  </si>
  <si>
    <t>≥30%</t>
  </si>
  <si>
    <t>高技能人才占比（%）约30%</t>
  </si>
  <si>
    <t>培养输送后备体育人才</t>
  </si>
  <si>
    <t>≥15</t>
  </si>
  <si>
    <t>公平性</t>
  </si>
  <si>
    <t>服务对象满意度</t>
  </si>
  <si>
    <t>受惠群众满意度</t>
  </si>
  <si>
    <t>受惠群众满意度≥90%</t>
  </si>
  <si>
    <t>表示满意的服务对象数/项目覆盖范围内接受调查的对象总数*指标分值</t>
  </si>
  <si>
    <t>合计：</t>
  </si>
  <si>
    <t>注意事项：1.次表是通用表，适用于有政策任务的市县实施项目和省级组织实施项目；2.请填表单位认真核对预期任务数，并分别填入“预期阶段性目标”和“评价年度预期值”栏；3.在对应的“实际完成情况”和“评价年度实际值”栏，填入实际完成数；4.在此表评分部分中，产出指标（效率性25分）和效益指标（30分）中，如无预期值，则不需填实际值，该栏分值平均加入到其他指标分值中。</t>
  </si>
  <si>
    <t>公共体育场地设施</t>
  </si>
  <si>
    <t>1、根据十九大报告“广泛开展全民健身活动，推动体育强国建设”的精神以及《全民健身条例》、《广东省人民政府关于印发广东省全民健身实施计划（2016-2020年）的通知》（粤府【2016】119号）、《广东省省级体育彩票公益金援建公共体育场馆设施实施办法（试行）》（粤体群【2016】89号）、《广东省社区体育公园规划建设指引》、国家体育总局《室外健身器材配建管理办法》等文件精神，加大推进公共体育场地设施建设与开放力度，构建城乡“15分钟健身圈”。2、根据奥体中心和省人民体育场场馆维护运营方案，保障省级场馆正常运行维护，保障对外开放的功能。3、根据体育总局、国务院扶贫办《关于体育扶贫工程的实施意见》，省委省政府关于扶贫工作的通知、计划安排和指示精神，对汕尾市陆河县对口扶贫村联安村、茂名市化州对口扶贫村低涌村进行体育场地扶贫，此外，对新疆、西藏对口扶贫单位进行体育场地扶贫。</t>
  </si>
  <si>
    <t>实际安排额度</t>
  </si>
  <si>
    <t>粤财综〔2019〕32号</t>
  </si>
  <si>
    <t>粤财综〔2019〕35 号</t>
  </si>
  <si>
    <r>
      <rPr>
        <sz val="11"/>
        <rFont val="宋体"/>
        <charset val="134"/>
      </rPr>
      <t xml:space="preserve">因素法 ■  项目制 </t>
    </r>
    <r>
      <rPr>
        <sz val="11"/>
        <rFont val="宋体"/>
        <charset val="134"/>
      </rPr>
      <t>■</t>
    </r>
    <r>
      <rPr>
        <sz val="11"/>
        <rFont val="宋体"/>
        <charset val="134"/>
      </rPr>
      <t xml:space="preserve">  其他 □</t>
    </r>
  </si>
  <si>
    <t>问题：
1.部分地市公共体育场馆、社区体育公园项目未完成，影响了资金的支付效率。
改正措施：
1.加快项目实施进度，尽早完成项目建设。
2.进一步加强项目过程管理，及时协调处理或向上级主管部门反馈问题，尽可能确保项目按计划推进。
3.完善项目资金支付管理措施，提高项目资金支付率。</t>
  </si>
  <si>
    <t>全省：1、计划新建公共体育场馆建设项目90个；试点开展社会体育场馆设施向公众开放工作；补助粤东西北地区以及惠州市、江门市和肇庆市购置一批健身路径、篮球架、乒乓球台等全民健身器材；组织开展公共体育场地设施相关培训和政府采购服务。2、有效开展奥体中心场馆、省体育场维护运营。3、对援建地建设足球场2个，项目竣工验收合格率100%；提供良好履职基础，提高服务社会发展能力。</t>
  </si>
  <si>
    <t>全省：1、完成公共体育场馆建设项目70个；试点开展社会体育场馆设施向公众开放工作；补助粤东西北地区以及惠州市、江门市和肇庆市购置一批健身路径、篮球架、乒乓球台等全民健身器材；组织开展公共体育场地设施相关培训和政府采购服务。2、有效开展奥体中心场馆、省体育场维护运营。3、对援建地建设足球场3个，项目竣工验收合格率100%；提供良好履职基础，提高服务社会发展能力。</t>
  </si>
  <si>
    <t>目标1：建设公共体育场馆项目（90）个</t>
  </si>
  <si>
    <t>目标1：完成公共体育场地设施建设任务（70）个</t>
  </si>
  <si>
    <t>问题：
1.目标1：新建公共体育场馆建及补助公共体育场地设施设项目70个，未达到90个的目标要求。
措施：
1.进一步加强项目过程管理，及时协调处理或向上级主管部门反馈问题，尽可能确保项目按计划推进。
2.优化项目管理措施，提高项目建设时效性。</t>
  </si>
  <si>
    <t>目标2：试点开展社会体育场馆设施（1-2）个</t>
  </si>
  <si>
    <t>目标2：试点开展社会体育场馆设施（1）个</t>
  </si>
  <si>
    <t>目标3：购置全民健身器材（50）套</t>
  </si>
  <si>
    <t>目标4：奥体中心场馆、省体育场维护运营（1）项</t>
  </si>
  <si>
    <t>目标5：援建地建设足球场（2）个</t>
  </si>
  <si>
    <t>目标5：援建地建设足球场（3）个</t>
  </si>
  <si>
    <t>目标6：广东体育职业技术学院图书馆改造和校史馆（1）项</t>
  </si>
  <si>
    <t>目标7：组织开展广东省公共体育场馆建设及公共服培训班(4)个</t>
  </si>
  <si>
    <t>目标7：组织开展广东省公共体育场馆建设工作培训班(4)次</t>
  </si>
  <si>
    <t>我局采取因素法与项目制相结合，以因素法分配为主的方式进行资金分配，资金分配合理，与绩效目标相对应。</t>
  </si>
  <si>
    <t>支付额5310.45万元/预算额度9543.4万元*100*0.06</t>
  </si>
  <si>
    <t>部分项目实施单位因项目设计上的缺陷，导致项目的材料超出原造价预算的10%，扣1分</t>
  </si>
  <si>
    <t>建设公共体育场馆项目（个）</t>
  </si>
  <si>
    <t>70/90*3</t>
  </si>
  <si>
    <t xml:space="preserve">根据评价对象设置指标名称和分数权重，包括完成实际完成情况（数量指标）、及时性（时效指标）、质量达标（质量指标）情况等。
</t>
  </si>
  <si>
    <t>购置全民健身器材（套）</t>
  </si>
  <si>
    <t>奥体中心和省人民体育场场馆维护运营（项）</t>
  </si>
  <si>
    <t>援助地足球地建设资助（个）</t>
  </si>
  <si>
    <t>超额完成目标</t>
  </si>
  <si>
    <t>经常参加体育锻炼人数（万人）</t>
  </si>
  <si>
    <t>≥4200</t>
  </si>
  <si>
    <t>≥4500</t>
  </si>
  <si>
    <t>人均体育场地面积（平方米）</t>
  </si>
  <si>
    <t>≥2.4</t>
  </si>
  <si>
    <t>体育设施完好率（%）</t>
  </si>
  <si>
    <t>公共体育场馆项目完成率（%）</t>
  </si>
  <si>
    <t>公共体育场馆项目只完成了70个，未达到90个的要求，70/90*3</t>
  </si>
  <si>
    <t>体育设施利用率（%）</t>
  </si>
  <si>
    <t>≥100%</t>
  </si>
  <si>
    <t>体育实施利用率&lt;100%，0.95*25</t>
  </si>
  <si>
    <t>全民健身活动与服务项目</t>
  </si>
  <si>
    <t>1.《广东省人民政府关于印发广东省全民健身实施计划（2016-2020）的通知》（粤府[2016]119号）
2.《健身气功管理办法》
3.《广东省人民政府关于印发广东省群众体育工作方案的通知》（粤府办[2012]44号）
4.《“健康中国2030”规划纲要》    
5.《广东省人民政府关于印发广东省全民健身实施计划（2016-2020）的通知》（粤府&lt;2016&gt;119号）
6.省政府办公厅2012年颁布的《广东省群众体育工作方案》根据体育总局、国务院扶贫办《关于体育扶贫工程的实施意见》，省委省政府关于扶贫工作的通知、计划安排和指示精神，对新疆、西藏对口进行体育活动开展。</t>
  </si>
  <si>
    <t>问题：
1.
2.
......
改进措施：
1.
2.
......</t>
  </si>
  <si>
    <t>粤财预〔2018〕137号</t>
  </si>
  <si>
    <r>
      <rPr>
        <sz val="11"/>
        <rFont val="宋体"/>
        <charset val="134"/>
      </rPr>
      <t xml:space="preserve">因素法 ■ 项目制 </t>
    </r>
    <r>
      <rPr>
        <sz val="11"/>
        <rFont val="宋体"/>
        <charset val="134"/>
      </rPr>
      <t>■</t>
    </r>
    <r>
      <rPr>
        <sz val="11"/>
        <rFont val="宋体"/>
        <charset val="134"/>
      </rPr>
      <t xml:space="preserve">  其他 □</t>
    </r>
  </si>
  <si>
    <t xml:space="preserve">问题：
1.国民检测仪器采购项目，因验收流程较长，导致只来得及支付首款，尾款未支付，影响支出进度。
2.一是国家的第五次国民体质监测器材招标较晚。二是国家尚未举办第五次国民体质监测培训，第五次国民体质监测工作未全面开展。
改进措施：
1.进一步加强项目过程管理，及时协调处理或向上级主管部门反馈问题，尽可能确保项目按计划推进。 
2.抓紧落实项目的施工进度，年度前交付使用。
3.完善项目资金支付管理措施，提高项目资金支付率。
</t>
  </si>
  <si>
    <t xml:space="preserve">全省：年度组织举办省社会体育项目赛事活动和培训、健身气功活动和培训不少于50项次；开展体育节与全民健身日活动不少于1项次；资助传统项目如顺德均安女子篮球队、老年人体育活动、社会篮球、社会体育指导员展示活动、绿道自行车、省级公共体育场馆举办全民健身活动等项目；积极承接国家级赛事活动、参加第二届青年运动会等全国群众体育赛事活动和培训；对大型全民健身赛事活动进行宣传报道；当年度培训一级社会体育指导员800名；国民体质监测2520人；科学健身指导服务受益群众达1000名；创建全民运动健身模范市1-2个、模范县3-4个；开展公共体育场馆建设与开放工作、体育特色小镇检查、健身器材检查、标准化编制以及其他全民健身等评估检查工作。组织新疆、西藏开展体育活动不少于2次。
</t>
  </si>
  <si>
    <r>
      <rPr>
        <sz val="11"/>
        <rFont val="宋体"/>
        <charset val="134"/>
      </rPr>
      <t>全省：年度组织举办省社会体育项目赛事活动和培训、健身气功活动和培训不少于127项次；开展体育节与全民健身日活动不少于4项次；资助传统项目如顺德均安女子篮球队、老年人体育活动、社会篮球、社会体育指导员展示活动、绿道自行车、省级公共体育场馆举办全民健身活动等项目；积极承接国家级赛事活动、参加第二届青年运动会等全国群众体育赛事活动和培训；对大型全民健身赛事活动进行宣传报道；当年度培训一级社会体育指导员800名；</t>
    </r>
    <r>
      <rPr>
        <sz val="11"/>
        <color rgb="FFFF0000"/>
        <rFont val="宋体"/>
        <charset val="134"/>
      </rPr>
      <t>国民体质监测55855人</t>
    </r>
    <r>
      <rPr>
        <sz val="11"/>
        <rFont val="宋体"/>
        <charset val="134"/>
      </rPr>
      <t>；科学健身指导服务受益群众达1000名；创建全民运动健身模范市1个、模范县4个；开展公共体育场馆建设与开放工作、体育特色小镇检查、健身器材检查、标准化编制以及其他全民健身等评估检查工作。组织新疆、西藏开展体育活动3次。</t>
    </r>
  </si>
  <si>
    <t>目标1：组织开展省级全民健身社会体育赛事活动和培训（50）项次</t>
  </si>
  <si>
    <t>目标1：组织开展省级全民健身社会体育赛事活动和培训（127）项次</t>
  </si>
  <si>
    <t xml:space="preserve">问题：
</t>
  </si>
  <si>
    <t>目标2：组织开展省级全民健身精品项目、全运会备战群体项目（21）项次</t>
  </si>
  <si>
    <t>目标3：开展体育节与全民健身日活动（1）项次</t>
  </si>
  <si>
    <t>目标3：开展体育节与全民健身日活动（4）项次</t>
  </si>
  <si>
    <t>目标4：开展全民健身赛事活动宣传工作（5）项次</t>
  </si>
  <si>
    <t>目标4：开展全民健身赛事活动宣传工作（5 ）项次</t>
  </si>
  <si>
    <t>目标5：完成培训一级社会体育指导员（800）名，国民体质监测（ 2520）人</t>
  </si>
  <si>
    <t>目标5：完成培训一级社会体育指导员（800 ）名，国民体质监测（55855）人</t>
  </si>
  <si>
    <t>目标6：创建全民运动健身模范市（1-2）个、模范县（3-4）个</t>
  </si>
  <si>
    <t>目标6：创建全民运动健身模范市（1）个、模范县（4）个</t>
  </si>
  <si>
    <t>目标7：承接政府职能转移审批服务（1）个</t>
  </si>
  <si>
    <t>目标8：组织新疆、西藏开展体育活动（2）次</t>
  </si>
  <si>
    <t>目标8：组织新疆、西藏开展体育活动（115）次</t>
  </si>
  <si>
    <t>目标9：省属场馆对外开放（5）项</t>
  </si>
  <si>
    <t>目标10：高危险性项目从业人员培训班（180）人次</t>
  </si>
  <si>
    <t>目标10：高危险性项目从业人员培训班（194）人次</t>
  </si>
  <si>
    <t>支付额6634.51万元/预算额度9784.94万元*100*0.06</t>
  </si>
  <si>
    <t>开展大型全民健身活动数及培训（次）</t>
  </si>
  <si>
    <t xml:space="preserve">根据评价对象设置指标名称和分数权重，包括完成实际完成情况（数量指标）、及时性（时效指标）、质量达标（质量指标）情况等。
</t>
  </si>
  <si>
    <t>组织开展省级裁判员培训(期)</t>
  </si>
  <si>
    <t>完成培训一级社会体育指导员（个）</t>
  </si>
  <si>
    <t>≥800</t>
  </si>
  <si>
    <t>组织新疆、西藏开展体育活动数（次）</t>
  </si>
  <si>
    <t>国民体质测定合格率（%）</t>
  </si>
  <si>
    <t>≥98%</t>
  </si>
  <si>
    <t>95/98*4</t>
  </si>
  <si>
    <t>各类群众性体育活动与竞赛参与人数达标率（%）</t>
  </si>
  <si>
    <t>项目完成率（%）</t>
  </si>
  <si>
    <t>国民检测仪器采购项目未完成，扣2分</t>
  </si>
  <si>
    <t>每万人配备社会体育指导员数（个）</t>
  </si>
  <si>
    <t>≥28</t>
  </si>
  <si>
    <t>创建全民运动健身模范市数（个）</t>
  </si>
  <si>
    <t>≥1</t>
  </si>
  <si>
    <t>创建全民运动健身模范县数（个）</t>
  </si>
  <si>
    <t>≥3</t>
  </si>
  <si>
    <t>体育改革与发展项目</t>
  </si>
  <si>
    <t>《中国足球改革发展总体方案》
《广东省足球试点城市评定和管理办法》
《关于印发省级体育彩票公益金管理办法的通知》。</t>
  </si>
  <si>
    <t>粤财预〔2019〕35号</t>
  </si>
  <si>
    <t xml:space="preserve">问题：
1.体育对外交流活动项目外部条件限制较多，比如容易受到国际政治形势和政策的变化影响，以及境外来访团组的行程临时调整变化，一定程度上影响了原定的工作计划，影响了资金的支出。
改进措施：
1.加强前期调研和可行性分析，合理制定目标。
</t>
  </si>
  <si>
    <t>全省：1、组织实施足球改革试点单位工作，重点开展强化当地足协组织建设、建立市县（区）足球青训体系，建立市县（区）两级青少年足球训练体系，配备专职足球教练，在训青少年球员不少于300人，每周训练时数不少于500分钟；
2、组队参加全省各类足球竞赛，当地每年至少组织开展三个系列的业余足球联赛，全省11人制、7人制、5人制、沙滩四大系列区域联赛各一次，组织队伍参加全省每年的青少年足球竞赛和省长杯比赛；
3、落实各类足球场地设施建设，各市具备符合组织训练比赛要求的11人制足球场不少于8个，另外拥有不少于150个各类足球场；
4、举办各级各类足球从业人员教育培训班，每年至少组织一次教练员、裁判员培训班，落实开展校园足球活动等工作内容。
5、入户调查，统计各地市及县区体育产业机构数量，填写体育产业统计报表，地级市不少于1000条。</t>
  </si>
  <si>
    <t xml:space="preserve">全省：1、组织实施足球改革试点单位工作，重点开展强化当地足协组织建设、建立市县（区）足球青训体系，建立市县（区）两级青少年足球训练体系，配备专职足球教练，在训青少年球员不少于300人，每周训练时数不少于500分钟；
2、组队参加全省各类足球竞赛，当地每年至少组织开展三个系列的业余足球联赛，全省11人制、7人制、5人制、沙滩四大系列区域联赛各一次，组织队伍参加全省每年的青少年足球竞赛和省长杯比赛；
3、落实各类足球场地设施建设，全市具备符合组织训练比赛要求的11制足球场不少于8个，另外拥有不少于150个各类足球场；
4、举办各级各类足球从业人员教育培训班，每年至少组织一次教练员、裁判员培训班，落实开展校园足球活动等工作内容。
5、入户调查，统计各地市及县区体育产业机构数量，填写体育产业统计报表条数38106条。
</t>
  </si>
  <si>
    <t>目标1：组织实施足球改革试点单位工作，重点开展强化当地足协组织建设（ 18）项次</t>
  </si>
  <si>
    <t xml:space="preserve">目标1：组织实施足球改革试点单位工作，重点开展强化当地足协组织建设（18）项次 </t>
  </si>
  <si>
    <t xml:space="preserve">问题：
1.目标8：完成广东国际夏冬令营（4）项次，举办涉港澳台青少年、群众性体育交流活动不少于（16）项，接待来访境外团体不少于（1600）人次，其中夏冬令营，举办涉港澳台青少年、群众性体育交流活动未达到目标的要求。
改进措施：
1.加强前期调研和可行性分析，合理制定目标。
</t>
  </si>
  <si>
    <t>目标2：建立市县（区）足球青训体系（18）个</t>
  </si>
  <si>
    <t xml:space="preserve">目标2：建立市县（区）足球青训体系（23）个 </t>
  </si>
  <si>
    <t>目标3：组队参加全省各类足球竞赛（60）次</t>
  </si>
  <si>
    <t xml:space="preserve">目标3：组队参加全省各类足球竞赛（60）次 </t>
  </si>
  <si>
    <t>目标4：举办各级各类足球从业人员教育培训班（36）个</t>
  </si>
  <si>
    <t>目标4：举办各级各类足球从业人员教育培训班（132 ）个</t>
  </si>
  <si>
    <t>目标5：落实开展校园足球活动（18）次</t>
  </si>
  <si>
    <t xml:space="preserve">目标5：落实开展校园足球活动（30）次 </t>
  </si>
  <si>
    <t>目标6：填写体育产业统计报表（1000）条</t>
  </si>
  <si>
    <t>目标6：填写体育产业统计报表（38106）条</t>
  </si>
  <si>
    <t>目标7：组织开展业余足球联赛（18）次</t>
  </si>
  <si>
    <t xml:space="preserve">目标7：每年至少组织开展业余足球联赛（20）次 </t>
  </si>
  <si>
    <t>目标8：举办广东国际夏冬令营不少于（5）项次，举办涉港澳台青少年、群众性体育交流活动不少于（25）项，接待来访境外团体不少于（1000）人次</t>
  </si>
  <si>
    <t>目标8：完成广东国际夏冬令营（4）项次，举办涉港澳台青少年、群众性体育交流活动不少于（16）项，接待来访境外团体不少于（1600）人次。</t>
  </si>
  <si>
    <t>目标9：健身课堂共计拍摄制作（150）期节目</t>
  </si>
  <si>
    <t>目标10：发稿稿件（1000）篇</t>
  </si>
  <si>
    <t>目标11;完成冠军课堂拍摄了（25）期</t>
  </si>
  <si>
    <t>目标12：举办体育产业统计培训班及产业统计</t>
  </si>
  <si>
    <t>目标13：完成体育场地统计调查工作</t>
  </si>
  <si>
    <t>支付额5491.9万元/预算额度7548.77万元*100*0.06</t>
  </si>
  <si>
    <t>组织实施足球改革试点单位工作，重点开展强化当地足协组织建设（项次</t>
  </si>
  <si>
    <t>建立市县（区）足球青训体系（个）</t>
  </si>
  <si>
    <t>组队参加全省各类足球竞赛（次）</t>
  </si>
  <si>
    <t>举办各级各类足球从业人员教育培训班（个）</t>
  </si>
  <si>
    <t>落实开展校园足球活动（次）</t>
  </si>
  <si>
    <t>组织开展业余足球联赛（次）</t>
  </si>
  <si>
    <t>填写体育产业统计报表（条）</t>
  </si>
  <si>
    <t>青少年接受系统足球训练率（%）</t>
  </si>
  <si>
    <t>≥80%</t>
  </si>
  <si>
    <t>城市体育设施建设建成率（%）</t>
  </si>
  <si>
    <t>省级单项群众体育赛事举办率（%）</t>
  </si>
  <si>
    <t>≥78%</t>
  </si>
  <si>
    <t>会议培训频数达标率（%）</t>
  </si>
  <si>
    <t>≥88%</t>
  </si>
</sst>
</file>

<file path=xl/styles.xml><?xml version="1.0" encoding="utf-8"?>
<styleSheet xmlns="http://schemas.openxmlformats.org/spreadsheetml/2006/main">
  <numFmts count="6">
    <numFmt numFmtId="44" formatCode="_ &quot;￥&quot;* #,##0.00_ ;_ &quot;￥&quot;* \-#,##0.00_ ;_ &quot;￥&quot;* &quot;-&quot;??_ ;_ @_ "/>
    <numFmt numFmtId="41" formatCode="_ * #,##0_ ;_ * \-#,##0_ ;_ * &quot;-&quot;_ ;_ @_ "/>
    <numFmt numFmtId="42" formatCode="_ &quot;￥&quot;* #,##0_ ;_ &quot;￥&quot;* \-#,##0_ ;_ &quot;￥&quot;* &quot;-&quot;_ ;_ @_ "/>
    <numFmt numFmtId="43" formatCode="_ * #,##0.00_ ;_ * \-#,##0.00_ ;_ * &quot;-&quot;??_ ;_ @_ "/>
    <numFmt numFmtId="176" formatCode="0.00_ "/>
    <numFmt numFmtId="177" formatCode="0.0%"/>
  </numFmts>
  <fonts count="35">
    <font>
      <sz val="12"/>
      <name val="宋体"/>
      <charset val="134"/>
    </font>
    <font>
      <sz val="11"/>
      <name val="黑体"/>
      <charset val="134"/>
    </font>
    <font>
      <sz val="11"/>
      <name val="宋体"/>
      <charset val="134"/>
    </font>
    <font>
      <b/>
      <sz val="14"/>
      <name val="宋体"/>
      <charset val="134"/>
    </font>
    <font>
      <b/>
      <sz val="11"/>
      <name val="宋体"/>
      <charset val="134"/>
    </font>
    <font>
      <sz val="8"/>
      <name val="宋体"/>
      <charset val="134"/>
    </font>
    <font>
      <sz val="11"/>
      <color theme="1"/>
      <name val="宋体"/>
      <charset val="134"/>
    </font>
    <font>
      <b/>
      <sz val="11"/>
      <name val="黑体"/>
      <charset val="134"/>
    </font>
    <font>
      <sz val="11"/>
      <color rgb="FFFF0000"/>
      <name val="宋体"/>
      <charset val="134"/>
    </font>
    <font>
      <sz val="10"/>
      <name val="宋体"/>
      <charset val="134"/>
    </font>
    <font>
      <sz val="10"/>
      <color theme="1"/>
      <name val="宋体"/>
      <charset val="134"/>
    </font>
    <font>
      <sz val="10"/>
      <color rgb="FFFF0000"/>
      <name val="宋体"/>
      <charset val="134"/>
    </font>
    <font>
      <sz val="11"/>
      <color theme="1"/>
      <name val="方正楷体_GBK"/>
      <charset val="134"/>
    </font>
    <font>
      <sz val="11"/>
      <color theme="1"/>
      <name val="宋体"/>
      <charset val="134"/>
      <scheme val="minor"/>
    </font>
    <font>
      <sz val="11"/>
      <name val="宋体"/>
      <charset val="134"/>
      <scheme val="minor"/>
    </font>
    <font>
      <sz val="11"/>
      <color theme="1"/>
      <name val="宋体"/>
      <charset val="0"/>
      <scheme val="minor"/>
    </font>
    <font>
      <sz val="11"/>
      <color rgb="FFFF0000"/>
      <name val="宋体"/>
      <charset val="0"/>
      <scheme val="minor"/>
    </font>
    <font>
      <b/>
      <sz val="13"/>
      <color theme="3"/>
      <name val="宋体"/>
      <charset val="134"/>
      <scheme val="minor"/>
    </font>
    <font>
      <b/>
      <sz val="15"/>
      <color theme="3"/>
      <name val="宋体"/>
      <charset val="134"/>
      <scheme val="minor"/>
    </font>
    <font>
      <b/>
      <sz val="18"/>
      <color theme="3"/>
      <name val="宋体"/>
      <charset val="134"/>
      <scheme val="minor"/>
    </font>
    <font>
      <sz val="11"/>
      <color theme="0"/>
      <name val="宋体"/>
      <charset val="0"/>
      <scheme val="minor"/>
    </font>
    <font>
      <sz val="11"/>
      <color rgb="FF9C0006"/>
      <name val="宋体"/>
      <charset val="0"/>
      <scheme val="minor"/>
    </font>
    <font>
      <sz val="11"/>
      <color rgb="FF9C6500"/>
      <name val="宋体"/>
      <charset val="0"/>
      <scheme val="minor"/>
    </font>
    <font>
      <sz val="11"/>
      <color rgb="FF3F3F76"/>
      <name val="宋体"/>
      <charset val="0"/>
      <scheme val="minor"/>
    </font>
    <font>
      <u/>
      <sz val="11"/>
      <color rgb="FF0000FF"/>
      <name val="宋体"/>
      <charset val="134"/>
      <scheme val="minor"/>
    </font>
    <font>
      <i/>
      <sz val="11"/>
      <color rgb="FF7F7F7F"/>
      <name val="宋体"/>
      <charset val="0"/>
      <scheme val="minor"/>
    </font>
    <font>
      <u/>
      <sz val="11"/>
      <color rgb="FF800080"/>
      <name val="宋体"/>
      <charset val="0"/>
      <scheme val="minor"/>
    </font>
    <font>
      <u/>
      <sz val="12"/>
      <color theme="10"/>
      <name val="宋体"/>
      <charset val="134"/>
    </font>
    <font>
      <b/>
      <sz val="11"/>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s>
  <fills count="36">
    <fill>
      <patternFill patternType="none"/>
    </fill>
    <fill>
      <patternFill patternType="gray125"/>
    </fill>
    <fill>
      <patternFill patternType="solid">
        <fgColor theme="0" tint="-0.149906918546098"/>
        <bgColor indexed="64"/>
      </patternFill>
    </fill>
    <fill>
      <patternFill patternType="solid">
        <fgColor theme="0" tint="-0.149876400036622"/>
        <bgColor indexed="64"/>
      </patternFill>
    </fill>
    <fill>
      <patternFill patternType="solid">
        <fgColor theme="0"/>
        <bgColor indexed="64"/>
      </patternFill>
    </fill>
    <fill>
      <patternFill patternType="solid">
        <fgColor theme="5" tint="0.599993896298105"/>
        <bgColor indexed="64"/>
      </patternFill>
    </fill>
    <fill>
      <patternFill patternType="solid">
        <fgColor theme="4" tint="0.599993896298105"/>
        <bgColor indexed="64"/>
      </patternFill>
    </fill>
    <fill>
      <patternFill patternType="solid">
        <fgColor theme="6" tint="0.599993896298105"/>
        <bgColor indexed="64"/>
      </patternFill>
    </fill>
    <fill>
      <patternFill patternType="solid">
        <fgColor theme="4" tint="0.799981688894314"/>
        <bgColor indexed="64"/>
      </patternFill>
    </fill>
    <fill>
      <patternFill patternType="solid">
        <fgColor theme="6" tint="0.799981688894314"/>
        <bgColor indexed="64"/>
      </patternFill>
    </fill>
    <fill>
      <patternFill patternType="solid">
        <fgColor theme="5" tint="0.399975585192419"/>
        <bgColor indexed="64"/>
      </patternFill>
    </fill>
    <fill>
      <patternFill patternType="solid">
        <fgColor theme="5" tint="0.799981688894314"/>
        <bgColor indexed="64"/>
      </patternFill>
    </fill>
    <fill>
      <patternFill patternType="solid">
        <fgColor rgb="FFFFFFCC"/>
        <bgColor indexed="64"/>
      </patternFill>
    </fill>
    <fill>
      <patternFill patternType="solid">
        <fgColor rgb="FFFFC7CE"/>
        <bgColor indexed="64"/>
      </patternFill>
    </fill>
    <fill>
      <patternFill patternType="solid">
        <fgColor rgb="FFFFEB9C"/>
        <bgColor indexed="64"/>
      </patternFill>
    </fill>
    <fill>
      <patternFill patternType="solid">
        <fgColor rgb="FFFFCC9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6"/>
        <bgColor indexed="64"/>
      </patternFill>
    </fill>
    <fill>
      <patternFill patternType="solid">
        <fgColor theme="7"/>
        <bgColor indexed="64"/>
      </patternFill>
    </fill>
    <fill>
      <patternFill patternType="solid">
        <fgColor theme="5"/>
        <bgColor indexed="64"/>
      </patternFill>
    </fill>
    <fill>
      <patternFill patternType="solid">
        <fgColor theme="9" tint="0.399975585192419"/>
        <bgColor indexed="64"/>
      </patternFill>
    </fill>
    <fill>
      <patternFill patternType="solid">
        <fgColor theme="7" tint="0.399975585192419"/>
        <bgColor indexed="64"/>
      </patternFill>
    </fill>
    <fill>
      <patternFill patternType="solid">
        <fgColor theme="4"/>
        <bgColor indexed="64"/>
      </patternFill>
    </fill>
    <fill>
      <patternFill patternType="solid">
        <fgColor rgb="FFF2F2F2"/>
        <bgColor indexed="64"/>
      </patternFill>
    </fill>
    <fill>
      <patternFill patternType="solid">
        <fgColor rgb="FFA5A5A5"/>
        <bgColor indexed="64"/>
      </patternFill>
    </fill>
    <fill>
      <patternFill patternType="solid">
        <fgColor theme="7" tint="0.799981688894314"/>
        <bgColor indexed="64"/>
      </patternFill>
    </fill>
    <fill>
      <patternFill patternType="solid">
        <fgColor theme="9" tint="0.799981688894314"/>
        <bgColor indexed="64"/>
      </patternFill>
    </fill>
    <fill>
      <patternFill patternType="solid">
        <fgColor rgb="FFC6EFCE"/>
        <bgColor indexed="64"/>
      </patternFill>
    </fill>
    <fill>
      <patternFill patternType="solid">
        <fgColor theme="8" tint="0.799981688894314"/>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s>
  <borders count="23">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diagonal/>
    </border>
    <border>
      <left/>
      <right style="thin">
        <color auto="1"/>
      </right>
      <top style="thin">
        <color auto="1"/>
      </top>
      <bottom style="thin">
        <color auto="1"/>
      </bottom>
      <diagonal/>
    </border>
    <border>
      <left style="thin">
        <color auto="1"/>
      </left>
      <right style="thin">
        <color auto="1"/>
      </right>
      <top/>
      <bottom/>
      <diagonal/>
    </border>
    <border>
      <left/>
      <right style="thin">
        <color auto="1"/>
      </right>
      <top style="thin">
        <color auto="1"/>
      </top>
      <bottom/>
      <diagonal/>
    </border>
    <border>
      <left/>
      <right style="thin">
        <color auto="1"/>
      </right>
      <top/>
      <bottom/>
      <diagonal/>
    </border>
    <border>
      <left style="thin">
        <color auto="1"/>
      </left>
      <right/>
      <top style="thin">
        <color auto="1"/>
      </top>
      <bottom/>
      <diagonal/>
    </border>
    <border>
      <left style="thin">
        <color auto="1"/>
      </left>
      <right/>
      <top/>
      <bottom style="thin">
        <color auto="1"/>
      </bottom>
      <diagonal/>
    </border>
    <border diagonalUp="1">
      <left style="thin">
        <color auto="1"/>
      </left>
      <right style="thin">
        <color auto="1"/>
      </right>
      <top style="thin">
        <color auto="1"/>
      </top>
      <bottom style="thin">
        <color auto="1"/>
      </bottom>
      <diagonal style="thin">
        <color auto="1"/>
      </diagonal>
    </border>
    <border diagonalUp="1">
      <left style="thin">
        <color auto="1"/>
      </left>
      <right style="thin">
        <color auto="1"/>
      </right>
      <top style="thin">
        <color auto="1"/>
      </top>
      <bottom/>
      <diagonal style="thin">
        <color auto="1"/>
      </diagonal>
    </border>
    <border diagonalUp="1">
      <left style="thin">
        <color auto="1"/>
      </left>
      <right style="thin">
        <color auto="1"/>
      </right>
      <top/>
      <bottom style="thin">
        <color auto="1"/>
      </bottom>
      <diagonal style="thin">
        <color auto="1"/>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3">
    <xf numFmtId="0" fontId="0" fillId="0" borderId="0">
      <alignment vertical="center"/>
    </xf>
    <xf numFmtId="42" fontId="13" fillId="0" borderId="0" applyFont="0" applyFill="0" applyBorder="0" applyAlignment="0" applyProtection="0">
      <alignment vertical="center"/>
    </xf>
    <xf numFmtId="0" fontId="15" fillId="9" borderId="0" applyNumberFormat="0" applyBorder="0" applyAlignment="0" applyProtection="0">
      <alignment vertical="center"/>
    </xf>
    <xf numFmtId="0" fontId="23" fillId="15" borderId="17" applyNumberFormat="0" applyAlignment="0" applyProtection="0">
      <alignment vertical="center"/>
    </xf>
    <xf numFmtId="44" fontId="13" fillId="0" borderId="0" applyFont="0" applyFill="0" applyBorder="0" applyAlignment="0" applyProtection="0">
      <alignment vertical="center"/>
    </xf>
    <xf numFmtId="41" fontId="13" fillId="0" borderId="0" applyFont="0" applyFill="0" applyBorder="0" applyAlignment="0" applyProtection="0">
      <alignment vertical="center"/>
    </xf>
    <xf numFmtId="0" fontId="15" fillId="7" borderId="0" applyNumberFormat="0" applyBorder="0" applyAlignment="0" applyProtection="0">
      <alignment vertical="center"/>
    </xf>
    <xf numFmtId="0" fontId="21" fillId="13" borderId="0" applyNumberFormat="0" applyBorder="0" applyAlignment="0" applyProtection="0">
      <alignment vertical="center"/>
    </xf>
    <xf numFmtId="43" fontId="13" fillId="0" borderId="0" applyFont="0" applyFill="0" applyBorder="0" applyAlignment="0" applyProtection="0">
      <alignment vertical="center"/>
    </xf>
    <xf numFmtId="0" fontId="20" fillId="17" borderId="0" applyNumberFormat="0" applyBorder="0" applyAlignment="0" applyProtection="0">
      <alignment vertical="center"/>
    </xf>
    <xf numFmtId="0" fontId="24" fillId="0" borderId="0" applyNumberFormat="0" applyFill="0" applyBorder="0" applyAlignment="0" applyProtection="0">
      <alignment vertical="center"/>
    </xf>
    <xf numFmtId="9" fontId="13" fillId="0" borderId="0" applyFont="0" applyFill="0" applyBorder="0" applyAlignment="0" applyProtection="0">
      <alignment vertical="center"/>
    </xf>
    <xf numFmtId="0" fontId="26" fillId="0" borderId="0" applyNumberFormat="0" applyFill="0" applyBorder="0" applyAlignment="0" applyProtection="0">
      <alignment vertical="center"/>
    </xf>
    <xf numFmtId="0" fontId="13" fillId="12" borderId="16" applyNumberFormat="0" applyFont="0" applyAlignment="0" applyProtection="0">
      <alignment vertical="center"/>
    </xf>
    <xf numFmtId="0" fontId="20" fillId="10" borderId="0" applyNumberFormat="0" applyBorder="0" applyAlignment="0" applyProtection="0">
      <alignment vertical="center"/>
    </xf>
    <xf numFmtId="0" fontId="28"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18" fillId="0" borderId="15" applyNumberFormat="0" applyFill="0" applyAlignment="0" applyProtection="0">
      <alignment vertical="center"/>
    </xf>
    <xf numFmtId="0" fontId="17" fillId="0" borderId="15" applyNumberFormat="0" applyFill="0" applyAlignment="0" applyProtection="0">
      <alignment vertical="center"/>
    </xf>
    <xf numFmtId="0" fontId="20" fillId="16" borderId="0" applyNumberFormat="0" applyBorder="0" applyAlignment="0" applyProtection="0">
      <alignment vertical="center"/>
    </xf>
    <xf numFmtId="0" fontId="28" fillId="0" borderId="18" applyNumberFormat="0" applyFill="0" applyAlignment="0" applyProtection="0">
      <alignment vertical="center"/>
    </xf>
    <xf numFmtId="0" fontId="20" fillId="22" borderId="0" applyNumberFormat="0" applyBorder="0" applyAlignment="0" applyProtection="0">
      <alignment vertical="center"/>
    </xf>
    <xf numFmtId="0" fontId="29" fillId="24" borderId="19" applyNumberFormat="0" applyAlignment="0" applyProtection="0">
      <alignment vertical="center"/>
    </xf>
    <xf numFmtId="0" fontId="30" fillId="24" borderId="17" applyNumberFormat="0" applyAlignment="0" applyProtection="0">
      <alignment vertical="center"/>
    </xf>
    <xf numFmtId="0" fontId="31" fillId="25" borderId="20" applyNumberFormat="0" applyAlignment="0" applyProtection="0">
      <alignment vertical="center"/>
    </xf>
    <xf numFmtId="0" fontId="15" fillId="27" borderId="0" applyNumberFormat="0" applyBorder="0" applyAlignment="0" applyProtection="0">
      <alignment vertical="center"/>
    </xf>
    <xf numFmtId="0" fontId="20" fillId="20" borderId="0" applyNumberFormat="0" applyBorder="0" applyAlignment="0" applyProtection="0">
      <alignment vertical="center"/>
    </xf>
    <xf numFmtId="0" fontId="32" fillId="0" borderId="21" applyNumberFormat="0" applyFill="0" applyAlignment="0" applyProtection="0">
      <alignment vertical="center"/>
    </xf>
    <xf numFmtId="0" fontId="33" fillId="0" borderId="22" applyNumberFormat="0" applyFill="0" applyAlignment="0" applyProtection="0">
      <alignment vertical="center"/>
    </xf>
    <xf numFmtId="0" fontId="34" fillId="28" borderId="0" applyNumberFormat="0" applyBorder="0" applyAlignment="0" applyProtection="0">
      <alignment vertical="center"/>
    </xf>
    <xf numFmtId="0" fontId="22" fillId="14" borderId="0" applyNumberFormat="0" applyBorder="0" applyAlignment="0" applyProtection="0">
      <alignment vertical="center"/>
    </xf>
    <xf numFmtId="0" fontId="15" fillId="29" borderId="0" applyNumberFormat="0" applyBorder="0" applyAlignment="0" applyProtection="0">
      <alignment vertical="center"/>
    </xf>
    <xf numFmtId="0" fontId="20" fillId="23" borderId="0" applyNumberFormat="0" applyBorder="0" applyAlignment="0" applyProtection="0">
      <alignment vertical="center"/>
    </xf>
    <xf numFmtId="0" fontId="15" fillId="8" borderId="0" applyNumberFormat="0" applyBorder="0" applyAlignment="0" applyProtection="0">
      <alignment vertical="center"/>
    </xf>
    <xf numFmtId="0" fontId="15" fillId="6" borderId="0" applyNumberFormat="0" applyBorder="0" applyAlignment="0" applyProtection="0">
      <alignment vertical="center"/>
    </xf>
    <xf numFmtId="0" fontId="15" fillId="11" borderId="0" applyNumberFormat="0" applyBorder="0" applyAlignment="0" applyProtection="0">
      <alignment vertical="center"/>
    </xf>
    <xf numFmtId="0" fontId="15" fillId="5" borderId="0" applyNumberFormat="0" applyBorder="0" applyAlignment="0" applyProtection="0">
      <alignment vertical="center"/>
    </xf>
    <xf numFmtId="0" fontId="20" fillId="18" borderId="0" applyNumberFormat="0" applyBorder="0" applyAlignment="0" applyProtection="0">
      <alignment vertical="center"/>
    </xf>
    <xf numFmtId="0" fontId="20" fillId="19" borderId="0" applyNumberFormat="0" applyBorder="0" applyAlignment="0" applyProtection="0">
      <alignment vertical="center"/>
    </xf>
    <xf numFmtId="0" fontId="15" fillId="26" borderId="0" applyNumberFormat="0" applyBorder="0" applyAlignment="0" applyProtection="0">
      <alignment vertical="center"/>
    </xf>
    <xf numFmtId="0" fontId="15" fillId="31" borderId="0" applyNumberFormat="0" applyBorder="0" applyAlignment="0" applyProtection="0">
      <alignment vertical="center"/>
    </xf>
    <xf numFmtId="0" fontId="20" fillId="32" borderId="0" applyNumberFormat="0" applyBorder="0" applyAlignment="0" applyProtection="0">
      <alignment vertical="center"/>
    </xf>
    <xf numFmtId="0" fontId="15" fillId="33" borderId="0" applyNumberFormat="0" applyBorder="0" applyAlignment="0" applyProtection="0">
      <alignment vertical="center"/>
    </xf>
    <xf numFmtId="0" fontId="20" fillId="34" borderId="0" applyNumberFormat="0" applyBorder="0" applyAlignment="0" applyProtection="0">
      <alignment vertical="center"/>
    </xf>
    <xf numFmtId="0" fontId="20" fillId="35" borderId="0" applyNumberFormat="0" applyBorder="0" applyAlignment="0" applyProtection="0">
      <alignment vertical="center"/>
    </xf>
    <xf numFmtId="0" fontId="15" fillId="30" borderId="0" applyNumberFormat="0" applyBorder="0" applyAlignment="0" applyProtection="0">
      <alignment vertical="center"/>
    </xf>
    <xf numFmtId="0" fontId="20" fillId="21" borderId="0" applyNumberFormat="0" applyBorder="0" applyAlignment="0" applyProtection="0">
      <alignment vertical="center"/>
    </xf>
    <xf numFmtId="0" fontId="0" fillId="0" borderId="0"/>
    <xf numFmtId="0" fontId="0" fillId="0" borderId="0">
      <alignment vertical="center"/>
    </xf>
    <xf numFmtId="0" fontId="0" fillId="0" borderId="0"/>
    <xf numFmtId="0" fontId="27" fillId="0" borderId="0" applyNumberFormat="0" applyFill="0" applyBorder="0" applyAlignment="0" applyProtection="0">
      <alignment vertical="top"/>
      <protection locked="0"/>
    </xf>
  </cellStyleXfs>
  <cellXfs count="256">
    <xf numFmtId="0" fontId="0" fillId="0" borderId="0" xfId="0">
      <alignment vertical="center"/>
    </xf>
    <xf numFmtId="0" fontId="0" fillId="0" borderId="0" xfId="50">
      <alignment vertical="center"/>
    </xf>
    <xf numFmtId="0" fontId="1" fillId="0" borderId="0" xfId="50" applyFont="1">
      <alignment vertical="center"/>
    </xf>
    <xf numFmtId="0" fontId="2" fillId="0" borderId="0" xfId="50" applyFont="1">
      <alignment vertical="center"/>
    </xf>
    <xf numFmtId="0" fontId="2" fillId="0" borderId="0" xfId="50" applyFont="1" applyAlignment="1">
      <alignment vertical="center" wrapText="1"/>
    </xf>
    <xf numFmtId="0" fontId="2" fillId="0" borderId="0" xfId="50" applyFont="1" applyAlignment="1">
      <alignment horizontal="center" vertical="center"/>
    </xf>
    <xf numFmtId="0" fontId="3" fillId="0" borderId="0" xfId="50" applyFont="1" applyAlignment="1">
      <alignment horizontal="center" vertical="center"/>
    </xf>
    <xf numFmtId="0" fontId="2" fillId="0" borderId="0" xfId="50" applyFont="1" applyAlignment="1">
      <alignment horizontal="left" vertical="center"/>
    </xf>
    <xf numFmtId="0" fontId="2" fillId="0" borderId="0" xfId="50" applyFont="1" applyAlignment="1">
      <alignment horizontal="left" vertical="center" wrapText="1"/>
    </xf>
    <xf numFmtId="0" fontId="4" fillId="0" borderId="1" xfId="50" applyFont="1" applyBorder="1" applyAlignment="1">
      <alignment horizontal="center" vertical="center" wrapText="1"/>
    </xf>
    <xf numFmtId="0" fontId="2" fillId="0" borderId="1" xfId="50" applyFont="1" applyBorder="1" applyAlignment="1">
      <alignment horizontal="left" vertical="center"/>
    </xf>
    <xf numFmtId="0" fontId="2" fillId="0" borderId="1" xfId="50" applyFont="1" applyBorder="1" applyAlignment="1">
      <alignment horizontal="left" vertical="center" wrapText="1"/>
    </xf>
    <xf numFmtId="0" fontId="2" fillId="0" borderId="1" xfId="50" applyFont="1" applyBorder="1" applyAlignment="1">
      <alignment horizontal="center" vertical="center"/>
    </xf>
    <xf numFmtId="0" fontId="2" fillId="0" borderId="1" xfId="50" applyFont="1" applyBorder="1">
      <alignment vertical="center"/>
    </xf>
    <xf numFmtId="0" fontId="4" fillId="0" borderId="1" xfId="50" applyFont="1" applyBorder="1" applyAlignment="1">
      <alignment horizontal="center" vertical="center"/>
    </xf>
    <xf numFmtId="0" fontId="2" fillId="0" borderId="1" xfId="50" applyFont="1" applyBorder="1" applyAlignment="1">
      <alignment horizontal="justify" vertical="center" wrapText="1"/>
    </xf>
    <xf numFmtId="0" fontId="4" fillId="0" borderId="1" xfId="50" applyFont="1" applyBorder="1" applyAlignment="1">
      <alignment horizontal="center" vertical="center" textRotation="255"/>
    </xf>
    <xf numFmtId="0" fontId="2" fillId="0" borderId="1" xfId="50" applyFont="1" applyBorder="1" applyAlignment="1">
      <alignment vertical="center" wrapText="1"/>
    </xf>
    <xf numFmtId="0" fontId="2" fillId="0" borderId="2" xfId="50" applyFont="1" applyBorder="1" applyAlignment="1">
      <alignment horizontal="center" vertical="center" wrapText="1"/>
    </xf>
    <xf numFmtId="0" fontId="4" fillId="0" borderId="1" xfId="50" applyFont="1" applyBorder="1" applyAlignment="1">
      <alignment vertical="center" wrapText="1"/>
    </xf>
    <xf numFmtId="0" fontId="2" fillId="0" borderId="3" xfId="50" applyFont="1" applyBorder="1" applyAlignment="1">
      <alignment horizontal="center" vertical="center"/>
    </xf>
    <xf numFmtId="0" fontId="2" fillId="0" borderId="1" xfId="50" applyFont="1" applyBorder="1" applyAlignment="1">
      <alignment horizontal="center" vertical="center" wrapText="1"/>
    </xf>
    <xf numFmtId="0" fontId="2" fillId="0" borderId="3" xfId="50" applyFont="1" applyBorder="1" applyAlignment="1">
      <alignment horizontal="center" vertical="center" wrapText="1"/>
    </xf>
    <xf numFmtId="0" fontId="2" fillId="0" borderId="4" xfId="50" applyFont="1" applyBorder="1" applyAlignment="1">
      <alignment horizontal="center" vertical="center" wrapText="1"/>
    </xf>
    <xf numFmtId="0" fontId="2" fillId="0" borderId="3" xfId="50" applyFont="1" applyBorder="1" applyAlignment="1">
      <alignment horizontal="left" vertical="center" wrapText="1"/>
    </xf>
    <xf numFmtId="0" fontId="2" fillId="0" borderId="4" xfId="50" applyFont="1" applyBorder="1" applyAlignment="1">
      <alignment horizontal="left" vertical="center" wrapText="1"/>
    </xf>
    <xf numFmtId="0" fontId="4" fillId="0" borderId="2" xfId="50" applyFont="1" applyBorder="1" applyAlignment="1">
      <alignment horizontal="center" vertical="center" textRotation="255"/>
    </xf>
    <xf numFmtId="0" fontId="4" fillId="0" borderId="1" xfId="50" applyFont="1" applyBorder="1" applyAlignment="1">
      <alignment horizontal="left" vertical="center" wrapText="1"/>
    </xf>
    <xf numFmtId="0" fontId="4" fillId="0" borderId="2" xfId="50" applyFont="1" applyBorder="1" applyAlignment="1">
      <alignment horizontal="left" vertical="center" wrapText="1"/>
    </xf>
    <xf numFmtId="0" fontId="5" fillId="0" borderId="2" xfId="50" applyFont="1" applyBorder="1" applyAlignment="1">
      <alignment horizontal="center" vertical="center" wrapText="1"/>
    </xf>
    <xf numFmtId="0" fontId="6" fillId="0" borderId="1" xfId="50" applyFont="1" applyBorder="1" applyAlignment="1">
      <alignment horizontal="left" vertical="top" wrapText="1"/>
    </xf>
    <xf numFmtId="0" fontId="4" fillId="0" borderId="5" xfId="50" applyFont="1" applyBorder="1" applyAlignment="1">
      <alignment horizontal="center" vertical="center" wrapText="1"/>
    </xf>
    <xf numFmtId="0" fontId="6" fillId="0" borderId="3" xfId="0" applyFont="1" applyBorder="1" applyAlignment="1">
      <alignment horizontal="justify" vertical="center" wrapText="1"/>
    </xf>
    <xf numFmtId="0" fontId="6" fillId="0" borderId="4" xfId="0" applyFont="1" applyBorder="1" applyAlignment="1">
      <alignment horizontal="justify" vertical="center" wrapText="1"/>
    </xf>
    <xf numFmtId="0" fontId="6" fillId="0" borderId="6" xfId="0" applyFont="1" applyBorder="1" applyAlignment="1">
      <alignment horizontal="justify" vertical="center" wrapText="1"/>
    </xf>
    <xf numFmtId="0" fontId="4" fillId="0" borderId="2" xfId="50" applyFont="1" applyBorder="1" applyAlignment="1">
      <alignment horizontal="center" vertical="center" wrapText="1"/>
    </xf>
    <xf numFmtId="0" fontId="4" fillId="0" borderId="7" xfId="50" applyFont="1" applyBorder="1" applyAlignment="1">
      <alignment horizontal="center" vertical="center" wrapText="1"/>
    </xf>
    <xf numFmtId="0" fontId="4" fillId="0" borderId="5" xfId="50" applyFont="1" applyBorder="1" applyAlignment="1">
      <alignment horizontal="center" vertical="center" textRotation="255"/>
    </xf>
    <xf numFmtId="0" fontId="2" fillId="0" borderId="3" xfId="0" applyFont="1" applyBorder="1" applyAlignment="1">
      <alignment horizontal="justify" vertical="center" wrapText="1"/>
    </xf>
    <xf numFmtId="0" fontId="2" fillId="0" borderId="4" xfId="0" applyFont="1" applyBorder="1" applyAlignment="1">
      <alignment horizontal="justify" vertical="center" wrapText="1"/>
    </xf>
    <xf numFmtId="0" fontId="2" fillId="0" borderId="6" xfId="0" applyFont="1" applyBorder="1" applyAlignment="1">
      <alignment horizontal="justify" vertical="center" wrapText="1"/>
    </xf>
    <xf numFmtId="0" fontId="2" fillId="0" borderId="3" xfId="50" applyFont="1" applyBorder="1" applyAlignment="1">
      <alignment horizontal="justify" vertical="center" wrapText="1"/>
    </xf>
    <xf numFmtId="0" fontId="2" fillId="0" borderId="4" xfId="50" applyFont="1" applyBorder="1" applyAlignment="1">
      <alignment horizontal="justify" vertical="center" wrapText="1"/>
    </xf>
    <xf numFmtId="0" fontId="2" fillId="0" borderId="6" xfId="50" applyFont="1" applyBorder="1" applyAlignment="1">
      <alignment horizontal="justify" vertical="center" wrapText="1"/>
    </xf>
    <xf numFmtId="0" fontId="0" fillId="0" borderId="4" xfId="0" applyBorder="1" applyAlignment="1">
      <alignment horizontal="justify" vertical="center" wrapText="1"/>
    </xf>
    <xf numFmtId="0" fontId="0" fillId="0" borderId="6" xfId="0" applyBorder="1" applyAlignment="1">
      <alignment horizontal="justify" vertical="center" wrapText="1"/>
    </xf>
    <xf numFmtId="0" fontId="7" fillId="0" borderId="1" xfId="50" applyFont="1" applyBorder="1" applyAlignment="1">
      <alignment horizontal="center" vertical="center" wrapText="1"/>
    </xf>
    <xf numFmtId="0" fontId="1" fillId="0" borderId="1" xfId="50" applyFont="1" applyBorder="1" applyAlignment="1">
      <alignment horizontal="center" vertical="center" wrapText="1"/>
    </xf>
    <xf numFmtId="0" fontId="2" fillId="0" borderId="5" xfId="50" applyFont="1" applyBorder="1" applyAlignment="1">
      <alignment horizontal="center" vertical="center" wrapText="1"/>
    </xf>
    <xf numFmtId="0" fontId="2" fillId="0" borderId="7" xfId="50" applyFont="1" applyBorder="1" applyAlignment="1">
      <alignment horizontal="center" vertical="center" wrapText="1"/>
    </xf>
    <xf numFmtId="0" fontId="2" fillId="0" borderId="1" xfId="50" applyFont="1" applyFill="1" applyBorder="1" applyAlignment="1">
      <alignment horizontal="center" vertical="center" wrapText="1"/>
    </xf>
    <xf numFmtId="49" fontId="2" fillId="0" borderId="1" xfId="50" applyNumberFormat="1" applyFont="1" applyBorder="1" applyAlignment="1">
      <alignment horizontal="center" vertical="center" wrapText="1"/>
    </xf>
    <xf numFmtId="0" fontId="2" fillId="0" borderId="8" xfId="50" applyFont="1" applyBorder="1" applyAlignment="1">
      <alignment horizontal="center" vertical="center" wrapText="1"/>
    </xf>
    <xf numFmtId="0" fontId="2" fillId="0" borderId="9" xfId="50" applyFont="1" applyBorder="1" applyAlignment="1">
      <alignment horizontal="center" vertical="center" wrapText="1"/>
    </xf>
    <xf numFmtId="0" fontId="2" fillId="0" borderId="1" xfId="49" applyFont="1" applyBorder="1" applyAlignment="1">
      <alignment horizontal="left" vertical="center" wrapText="1"/>
    </xf>
    <xf numFmtId="0" fontId="2" fillId="0" borderId="3" xfId="49" applyFont="1" applyBorder="1" applyAlignment="1">
      <alignment horizontal="left" vertical="center" wrapText="1"/>
    </xf>
    <xf numFmtId="0" fontId="2" fillId="0" borderId="10" xfId="49" applyFont="1" applyBorder="1" applyAlignment="1">
      <alignment horizontal="left" vertical="center" wrapText="1"/>
    </xf>
    <xf numFmtId="0" fontId="2" fillId="0" borderId="10" xfId="49" applyFont="1" applyFill="1" applyBorder="1" applyAlignment="1">
      <alignment horizontal="left" vertical="center" wrapText="1"/>
    </xf>
    <xf numFmtId="0" fontId="2" fillId="0" borderId="5" xfId="50" applyFont="1" applyFill="1" applyBorder="1" applyAlignment="1">
      <alignment horizontal="center" vertical="center" wrapText="1"/>
    </xf>
    <xf numFmtId="0" fontId="2" fillId="0" borderId="0" xfId="50" applyFont="1" applyAlignment="1">
      <alignment horizontal="center" vertical="center" wrapText="1"/>
    </xf>
    <xf numFmtId="0" fontId="2" fillId="2" borderId="1" xfId="50" applyFont="1" applyFill="1" applyBorder="1">
      <alignment vertical="center"/>
    </xf>
    <xf numFmtId="0" fontId="2" fillId="2" borderId="1" xfId="50" applyFont="1" applyFill="1" applyBorder="1" applyAlignment="1">
      <alignment horizontal="center" vertical="center"/>
    </xf>
    <xf numFmtId="0" fontId="2" fillId="0" borderId="6" xfId="50" applyFont="1" applyBorder="1" applyAlignment="1">
      <alignment horizontal="center" vertical="center"/>
    </xf>
    <xf numFmtId="0" fontId="8" fillId="0" borderId="0" xfId="50" applyFont="1" applyAlignment="1">
      <alignment horizontal="center" vertical="center"/>
    </xf>
    <xf numFmtId="0" fontId="2" fillId="0" borderId="3" xfId="50" applyFont="1" applyBorder="1">
      <alignment vertical="center"/>
    </xf>
    <xf numFmtId="0" fontId="2" fillId="0" borderId="2" xfId="50" applyFont="1" applyBorder="1" applyAlignment="1">
      <alignment horizontal="center" vertical="center"/>
    </xf>
    <xf numFmtId="0" fontId="2" fillId="0" borderId="11" xfId="50" applyFont="1" applyBorder="1" applyAlignment="1">
      <alignment horizontal="center" vertical="center"/>
    </xf>
    <xf numFmtId="0" fontId="2" fillId="0" borderId="2" xfId="0" applyFont="1" applyBorder="1" applyAlignment="1">
      <alignment horizontal="left" vertical="center" wrapText="1"/>
    </xf>
    <xf numFmtId="0" fontId="2" fillId="0" borderId="11" xfId="0" applyFont="1" applyBorder="1" applyAlignment="1">
      <alignment horizontal="left" vertical="center" wrapText="1"/>
    </xf>
    <xf numFmtId="0" fontId="2" fillId="0" borderId="2" xfId="0" applyFont="1" applyBorder="1" applyAlignment="1">
      <alignment horizontal="left" vertical="center"/>
    </xf>
    <xf numFmtId="0" fontId="2" fillId="0" borderId="11" xfId="0" applyFont="1" applyBorder="1" applyAlignment="1">
      <alignment horizontal="left" vertical="center"/>
    </xf>
    <xf numFmtId="0" fontId="2" fillId="0" borderId="3" xfId="50" applyFont="1" applyBorder="1" applyAlignment="1">
      <alignment horizontal="left" vertical="center"/>
    </xf>
    <xf numFmtId="0" fontId="2" fillId="0" borderId="4" xfId="50" applyFont="1" applyBorder="1" applyAlignment="1">
      <alignment horizontal="left" vertical="center"/>
    </xf>
    <xf numFmtId="0" fontId="2" fillId="0" borderId="6" xfId="50" applyFont="1" applyBorder="1" applyAlignment="1">
      <alignment horizontal="left" vertical="center"/>
    </xf>
    <xf numFmtId="0" fontId="2" fillId="0" borderId="6" xfId="50" applyFont="1" applyBorder="1" applyAlignment="1">
      <alignment horizontal="left" vertical="center" wrapText="1"/>
    </xf>
    <xf numFmtId="0" fontId="2" fillId="0" borderId="12" xfId="50" applyFont="1" applyBorder="1" applyAlignment="1">
      <alignment horizontal="center" vertical="center" wrapText="1"/>
    </xf>
    <xf numFmtId="0" fontId="9" fillId="0" borderId="1" xfId="0" applyFont="1" applyFill="1" applyBorder="1" applyAlignment="1">
      <alignment horizontal="left" vertical="center" wrapText="1"/>
    </xf>
    <xf numFmtId="0" fontId="9" fillId="0" borderId="1" xfId="50" applyFont="1" applyBorder="1" applyAlignment="1">
      <alignment horizontal="left" vertical="top" wrapText="1"/>
    </xf>
    <xf numFmtId="0" fontId="2" fillId="0" borderId="12" xfId="50" applyFont="1" applyFill="1" applyBorder="1" applyAlignment="1">
      <alignment horizontal="center" vertical="center" wrapText="1"/>
    </xf>
    <xf numFmtId="0" fontId="2" fillId="0" borderId="1" xfId="50" applyFont="1" applyFill="1" applyBorder="1" applyAlignment="1">
      <alignment horizontal="center" vertical="center"/>
    </xf>
    <xf numFmtId="0" fontId="2" fillId="0" borderId="13" xfId="50" applyFont="1" applyBorder="1" applyAlignment="1">
      <alignment horizontal="center" vertical="center" wrapText="1"/>
    </xf>
    <xf numFmtId="0" fontId="2" fillId="0" borderId="5" xfId="50" applyFont="1" applyBorder="1" applyAlignment="1">
      <alignment horizontal="center" vertical="center"/>
    </xf>
    <xf numFmtId="0" fontId="9" fillId="0" borderId="5" xfId="0" applyFont="1" applyFill="1" applyBorder="1" applyAlignment="1">
      <alignment horizontal="left" vertical="center" wrapText="1"/>
    </xf>
    <xf numFmtId="0" fontId="2" fillId="0" borderId="14" xfId="50" applyFont="1" applyBorder="1" applyAlignment="1">
      <alignment horizontal="center" vertical="center" wrapText="1"/>
    </xf>
    <xf numFmtId="0" fontId="9" fillId="0" borderId="2" xfId="0" applyFont="1" applyFill="1" applyBorder="1" applyAlignment="1">
      <alignment horizontal="left" vertical="center" wrapText="1"/>
    </xf>
    <xf numFmtId="49" fontId="2" fillId="0" borderId="12" xfId="50" applyNumberFormat="1" applyFont="1" applyBorder="1" applyAlignment="1">
      <alignment horizontal="center" vertical="center" wrapText="1"/>
    </xf>
    <xf numFmtId="49" fontId="9" fillId="0" borderId="1" xfId="50" applyNumberFormat="1" applyFont="1" applyBorder="1" applyAlignment="1">
      <alignment horizontal="left" vertical="top" wrapText="1"/>
    </xf>
    <xf numFmtId="176" fontId="6" fillId="0" borderId="5" xfId="50" applyNumberFormat="1" applyFont="1" applyBorder="1" applyAlignment="1">
      <alignment horizontal="center" vertical="center"/>
    </xf>
    <xf numFmtId="176" fontId="9" fillId="0" borderId="5" xfId="50" applyNumberFormat="1" applyFont="1" applyBorder="1" applyAlignment="1">
      <alignment horizontal="left" vertical="center" wrapText="1"/>
    </xf>
    <xf numFmtId="0" fontId="2" fillId="0" borderId="1" xfId="0" applyFont="1" applyFill="1" applyBorder="1" applyAlignment="1">
      <alignment horizontal="center" vertical="center" wrapText="1"/>
    </xf>
    <xf numFmtId="0" fontId="9" fillId="0" borderId="5" xfId="0" applyFont="1" applyFill="1" applyBorder="1" applyAlignment="1">
      <alignment horizontal="left" vertical="top" wrapText="1"/>
    </xf>
    <xf numFmtId="0" fontId="8" fillId="0" borderId="1" xfId="0" applyFont="1" applyFill="1" applyBorder="1" applyAlignment="1">
      <alignment horizontal="center" vertical="center" wrapText="1"/>
    </xf>
    <xf numFmtId="0" fontId="10" fillId="0" borderId="5" xfId="0" applyFont="1" applyFill="1" applyBorder="1" applyAlignment="1">
      <alignment horizontal="left" vertical="center" wrapText="1"/>
    </xf>
    <xf numFmtId="0" fontId="10" fillId="0" borderId="2" xfId="0" applyFont="1" applyFill="1" applyBorder="1" applyAlignment="1">
      <alignment horizontal="left" vertical="center" wrapText="1"/>
    </xf>
    <xf numFmtId="0" fontId="2" fillId="0" borderId="5" xfId="0" applyFont="1" applyFill="1" applyBorder="1" applyAlignment="1">
      <alignment horizontal="center" vertical="center" wrapText="1"/>
    </xf>
    <xf numFmtId="0" fontId="9" fillId="0" borderId="5" xfId="0" applyFont="1" applyFill="1" applyBorder="1" applyAlignment="1">
      <alignment horizontal="justify" vertical="center" wrapText="1"/>
    </xf>
    <xf numFmtId="0" fontId="2" fillId="0" borderId="1" xfId="0" applyFont="1" applyBorder="1" applyAlignment="1">
      <alignment horizontal="center" vertical="center" wrapText="1"/>
    </xf>
    <xf numFmtId="0" fontId="9" fillId="0" borderId="1" xfId="50" applyFont="1" applyBorder="1" applyAlignment="1">
      <alignment horizontal="left" vertical="center" wrapText="1"/>
    </xf>
    <xf numFmtId="0" fontId="6" fillId="0" borderId="1" xfId="50" applyFont="1" applyFill="1" applyBorder="1" applyAlignment="1">
      <alignment horizontal="center" vertical="center" wrapText="1"/>
    </xf>
    <xf numFmtId="0" fontId="2" fillId="0" borderId="5" xfId="50" applyFont="1" applyBorder="1" applyAlignment="1">
      <alignment vertical="center" wrapText="1"/>
    </xf>
    <xf numFmtId="0" fontId="2" fillId="0" borderId="5" xfId="49" applyFont="1" applyFill="1" applyBorder="1" applyAlignment="1">
      <alignment vertical="center" wrapText="1"/>
    </xf>
    <xf numFmtId="0" fontId="2" fillId="0" borderId="5" xfId="49" applyFont="1" applyFill="1" applyBorder="1" applyAlignment="1">
      <alignment horizontal="center" vertical="center" wrapText="1"/>
    </xf>
    <xf numFmtId="0" fontId="2" fillId="0" borderId="1" xfId="49" applyFont="1" applyFill="1" applyBorder="1" applyAlignment="1">
      <alignment horizontal="left" vertical="center" wrapText="1"/>
    </xf>
    <xf numFmtId="0" fontId="2" fillId="0" borderId="6" xfId="49" applyFont="1" applyFill="1" applyBorder="1" applyAlignment="1">
      <alignment horizontal="center" vertical="center" wrapText="1"/>
    </xf>
    <xf numFmtId="0" fontId="4" fillId="0" borderId="3" xfId="50" applyFont="1" applyBorder="1" applyAlignment="1">
      <alignment horizontal="left" vertical="center"/>
    </xf>
    <xf numFmtId="0" fontId="4" fillId="0" borderId="4" xfId="50" applyFont="1" applyBorder="1" applyAlignment="1">
      <alignment horizontal="left" vertical="center"/>
    </xf>
    <xf numFmtId="0" fontId="4" fillId="0" borderId="4" xfId="50" applyFont="1" applyBorder="1" applyAlignment="1">
      <alignment horizontal="center" vertical="center"/>
    </xf>
    <xf numFmtId="0" fontId="0" fillId="0" borderId="0" xfId="50" applyAlignment="1">
      <alignment horizontal="center" vertical="center"/>
    </xf>
    <xf numFmtId="0" fontId="0" fillId="0" borderId="0" xfId="50" applyAlignment="1">
      <alignment horizontal="justify" vertical="center" wrapText="1"/>
    </xf>
    <xf numFmtId="0" fontId="0" fillId="0" borderId="0" xfId="50" applyAlignment="1">
      <alignment horizontal="justify" vertical="center"/>
    </xf>
    <xf numFmtId="9" fontId="2" fillId="0" borderId="5" xfId="49" applyNumberFormat="1" applyFont="1" applyFill="1" applyBorder="1" applyAlignment="1">
      <alignment horizontal="center" vertical="center" wrapText="1"/>
    </xf>
    <xf numFmtId="9" fontId="2" fillId="0" borderId="1" xfId="50" applyNumberFormat="1" applyFont="1" applyFill="1" applyBorder="1" applyAlignment="1">
      <alignment horizontal="center" vertical="center" wrapText="1"/>
    </xf>
    <xf numFmtId="0" fontId="9" fillId="0" borderId="1" xfId="50" applyFont="1" applyFill="1" applyBorder="1" applyAlignment="1">
      <alignment horizontal="left" vertical="center" wrapText="1"/>
    </xf>
    <xf numFmtId="9" fontId="2" fillId="0" borderId="1" xfId="49" applyNumberFormat="1" applyFont="1" applyFill="1" applyBorder="1" applyAlignment="1">
      <alignment horizontal="center" vertical="center" wrapText="1"/>
    </xf>
    <xf numFmtId="0" fontId="2" fillId="0" borderId="5" xfId="50" applyFont="1" applyBorder="1" applyAlignment="1">
      <alignment horizontal="left" vertical="center" wrapText="1"/>
    </xf>
    <xf numFmtId="10" fontId="2" fillId="0" borderId="1" xfId="50" applyNumberFormat="1" applyFont="1" applyFill="1" applyBorder="1" applyAlignment="1">
      <alignment horizontal="center" vertical="center" wrapText="1"/>
    </xf>
    <xf numFmtId="0" fontId="2" fillId="0" borderId="7" xfId="50" applyFont="1" applyBorder="1" applyAlignment="1">
      <alignment horizontal="left" vertical="center" wrapText="1"/>
    </xf>
    <xf numFmtId="9" fontId="2" fillId="0" borderId="5" xfId="50" applyNumberFormat="1" applyFont="1" applyFill="1" applyBorder="1" applyAlignment="1">
      <alignment horizontal="center" vertical="center" wrapText="1"/>
    </xf>
    <xf numFmtId="0" fontId="4" fillId="0" borderId="4" xfId="50" applyFont="1" applyBorder="1" applyAlignment="1">
      <alignment horizontal="center" wrapText="1"/>
    </xf>
    <xf numFmtId="0" fontId="4" fillId="0" borderId="6" xfId="50" applyFont="1" applyBorder="1" applyAlignment="1">
      <alignment horizontal="left"/>
    </xf>
    <xf numFmtId="0" fontId="1" fillId="0" borderId="0" xfId="0" applyFont="1">
      <alignment vertical="center"/>
    </xf>
    <xf numFmtId="0" fontId="2" fillId="0" borderId="0" xfId="0" applyFont="1">
      <alignment vertical="center"/>
    </xf>
    <xf numFmtId="0" fontId="2" fillId="0" borderId="0" xfId="0" applyFont="1" applyAlignment="1">
      <alignment vertical="center" wrapText="1"/>
    </xf>
    <xf numFmtId="0" fontId="2" fillId="0" borderId="0" xfId="0" applyFont="1" applyAlignment="1">
      <alignment horizontal="center" vertical="center"/>
    </xf>
    <xf numFmtId="0" fontId="3" fillId="0" borderId="0" xfId="0" applyFont="1" applyFill="1" applyAlignment="1">
      <alignment horizontal="center" vertical="center"/>
    </xf>
    <xf numFmtId="0" fontId="2" fillId="0" borderId="0" xfId="0" applyFont="1" applyFill="1" applyAlignment="1">
      <alignment horizontal="left" vertical="center"/>
    </xf>
    <xf numFmtId="0" fontId="2" fillId="0" borderId="0" xfId="0" applyFont="1" applyFill="1" applyAlignment="1">
      <alignment horizontal="left" vertical="center" wrapText="1"/>
    </xf>
    <xf numFmtId="0" fontId="2" fillId="0" borderId="0" xfId="0" applyFont="1" applyFill="1" applyAlignment="1">
      <alignment vertical="center" wrapText="1"/>
    </xf>
    <xf numFmtId="0" fontId="2" fillId="0" borderId="0" xfId="0" applyFont="1" applyFill="1">
      <alignment vertical="center"/>
    </xf>
    <xf numFmtId="0" fontId="4" fillId="0" borderId="1" xfId="0" applyFont="1" applyFill="1" applyBorder="1" applyAlignment="1">
      <alignment horizontal="center" vertical="center" wrapText="1"/>
    </xf>
    <xf numFmtId="0" fontId="2" fillId="0" borderId="1" xfId="0" applyFont="1" applyFill="1" applyBorder="1" applyAlignment="1">
      <alignment horizontal="left" vertical="center"/>
    </xf>
    <xf numFmtId="0" fontId="2" fillId="0" borderId="1" xfId="0" applyFont="1" applyFill="1" applyBorder="1" applyAlignment="1">
      <alignment horizontal="left" vertical="center" wrapText="1"/>
    </xf>
    <xf numFmtId="0" fontId="2" fillId="0" borderId="1" xfId="0" applyFont="1" applyFill="1" applyBorder="1" applyAlignment="1">
      <alignment horizontal="center" vertical="center"/>
    </xf>
    <xf numFmtId="0" fontId="2" fillId="0" borderId="1" xfId="0" applyFont="1" applyFill="1" applyBorder="1" applyAlignment="1">
      <alignment vertical="center"/>
    </xf>
    <xf numFmtId="0" fontId="2" fillId="0" borderId="1" xfId="0" applyFont="1" applyBorder="1" applyAlignment="1">
      <alignment horizontal="center" vertical="center"/>
    </xf>
    <xf numFmtId="0" fontId="4" fillId="0" borderId="1" xfId="0" applyFont="1" applyFill="1" applyBorder="1" applyAlignment="1">
      <alignment horizontal="center" vertical="center"/>
    </xf>
    <xf numFmtId="0" fontId="2" fillId="0" borderId="1" xfId="0" applyFont="1" applyFill="1" applyBorder="1">
      <alignment vertical="center"/>
    </xf>
    <xf numFmtId="0" fontId="2" fillId="0" borderId="1" xfId="0" applyFont="1" applyFill="1" applyBorder="1" applyAlignment="1">
      <alignment horizontal="justify" vertical="center" wrapText="1"/>
    </xf>
    <xf numFmtId="0" fontId="4" fillId="0" borderId="1" xfId="0" applyFont="1" applyFill="1" applyBorder="1" applyAlignment="1">
      <alignment horizontal="center" vertical="center" textRotation="255"/>
    </xf>
    <xf numFmtId="0" fontId="2" fillId="0" borderId="1" xfId="0" applyFont="1" applyFill="1" applyBorder="1" applyAlignment="1">
      <alignment vertical="center" wrapText="1"/>
    </xf>
    <xf numFmtId="0" fontId="2" fillId="0" borderId="2" xfId="0" applyFont="1" applyFill="1" applyBorder="1" applyAlignment="1">
      <alignment horizontal="center" vertical="center" wrapText="1"/>
    </xf>
    <xf numFmtId="0" fontId="4" fillId="0" borderId="1" xfId="0" applyFont="1" applyFill="1" applyBorder="1" applyAlignment="1">
      <alignment vertical="center" wrapText="1"/>
    </xf>
    <xf numFmtId="0" fontId="2" fillId="0" borderId="3" xfId="0" applyFont="1" applyBorder="1" applyAlignment="1">
      <alignment horizontal="center" vertical="center"/>
    </xf>
    <xf numFmtId="0" fontId="2" fillId="0" borderId="3"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4" fillId="0" borderId="2" xfId="0" applyFont="1" applyFill="1" applyBorder="1" applyAlignment="1">
      <alignment horizontal="center" vertical="center" textRotation="255"/>
    </xf>
    <xf numFmtId="0" fontId="4" fillId="0" borderId="1" xfId="0" applyFont="1" applyFill="1" applyBorder="1" applyAlignment="1">
      <alignment horizontal="left" vertical="center" wrapText="1"/>
    </xf>
    <xf numFmtId="0" fontId="4" fillId="0" borderId="2" xfId="0" applyFont="1" applyFill="1" applyBorder="1" applyAlignment="1">
      <alignment horizontal="left" vertical="center" wrapText="1"/>
    </xf>
    <xf numFmtId="0" fontId="0" fillId="0" borderId="6" xfId="0" applyBorder="1" applyAlignment="1">
      <alignment horizontal="center" vertical="center" wrapText="1"/>
    </xf>
    <xf numFmtId="0" fontId="5" fillId="0" borderId="2" xfId="0" applyFont="1" applyFill="1" applyBorder="1" applyAlignment="1">
      <alignment horizontal="center" vertical="center" wrapText="1"/>
    </xf>
    <xf numFmtId="0" fontId="2" fillId="0" borderId="1" xfId="0" applyFont="1" applyFill="1" applyBorder="1" applyAlignment="1">
      <alignment horizontal="left" vertical="top" wrapText="1"/>
    </xf>
    <xf numFmtId="0" fontId="4" fillId="0" borderId="5" xfId="0" applyFont="1" applyFill="1" applyBorder="1" applyAlignment="1">
      <alignment horizontal="center" vertical="center" wrapText="1"/>
    </xf>
    <xf numFmtId="0" fontId="2" fillId="0" borderId="1" xfId="0" applyFont="1" applyBorder="1" applyAlignment="1">
      <alignment horizontal="left" vertical="center" wrapText="1"/>
    </xf>
    <xf numFmtId="0" fontId="4" fillId="0" borderId="2" xfId="0" applyFont="1" applyFill="1" applyBorder="1" applyAlignment="1">
      <alignment horizontal="center" vertical="center" wrapText="1"/>
    </xf>
    <xf numFmtId="0" fontId="4" fillId="0" borderId="7" xfId="0" applyFont="1" applyFill="1" applyBorder="1" applyAlignment="1">
      <alignment horizontal="center" vertical="center" wrapText="1"/>
    </xf>
    <xf numFmtId="0" fontId="8" fillId="0" borderId="1" xfId="0" applyFont="1" applyBorder="1" applyAlignment="1">
      <alignment horizontal="left" vertical="center" wrapText="1"/>
    </xf>
    <xf numFmtId="0" fontId="2" fillId="0" borderId="1" xfId="0" applyFont="1" applyBorder="1" applyAlignment="1">
      <alignment horizontal="left" vertical="center"/>
    </xf>
    <xf numFmtId="0" fontId="4" fillId="0" borderId="5" xfId="0" applyFont="1" applyFill="1" applyBorder="1" applyAlignment="1">
      <alignment horizontal="center" vertical="center" textRotation="255"/>
    </xf>
    <xf numFmtId="0" fontId="2" fillId="0" borderId="3" xfId="0" applyFont="1" applyFill="1" applyBorder="1" applyAlignment="1">
      <alignment horizontal="justify" vertical="center" wrapText="1"/>
    </xf>
    <xf numFmtId="0" fontId="2" fillId="0" borderId="4" xfId="0" applyFont="1" applyFill="1" applyBorder="1" applyAlignment="1">
      <alignment horizontal="justify" vertical="center" wrapText="1"/>
    </xf>
    <xf numFmtId="0" fontId="2" fillId="0" borderId="6" xfId="0" applyFont="1" applyFill="1" applyBorder="1" applyAlignment="1">
      <alignment horizontal="justify" vertical="center" wrapText="1"/>
    </xf>
    <xf numFmtId="0" fontId="7" fillId="0" borderId="1"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2" fillId="0" borderId="7" xfId="0" applyFont="1" applyFill="1" applyBorder="1" applyAlignment="1">
      <alignment horizontal="center" vertical="center" wrapText="1"/>
    </xf>
    <xf numFmtId="49" fontId="2" fillId="0" borderId="1" xfId="0" applyNumberFormat="1" applyFont="1" applyFill="1" applyBorder="1" applyAlignment="1">
      <alignment horizontal="center" vertical="center" wrapText="1"/>
    </xf>
    <xf numFmtId="0" fontId="2" fillId="0" borderId="1" xfId="0" applyNumberFormat="1" applyFont="1" applyFill="1" applyBorder="1" applyAlignment="1">
      <alignment horizontal="center" vertical="center" wrapText="1"/>
    </xf>
    <xf numFmtId="0" fontId="2" fillId="0" borderId="8" xfId="0" applyFont="1" applyFill="1" applyBorder="1" applyAlignment="1">
      <alignment horizontal="center" vertical="center" wrapText="1"/>
    </xf>
    <xf numFmtId="0" fontId="2" fillId="0" borderId="9" xfId="0" applyFont="1" applyFill="1" applyBorder="1" applyAlignment="1">
      <alignment horizontal="center" vertical="center" wrapText="1"/>
    </xf>
    <xf numFmtId="0" fontId="8" fillId="0" borderId="1" xfId="0" applyFont="1" applyFill="1" applyBorder="1" applyAlignment="1">
      <alignment horizontal="left" vertical="center" wrapText="1"/>
    </xf>
    <xf numFmtId="0" fontId="2" fillId="0" borderId="0" xfId="0" applyFont="1" applyAlignment="1">
      <alignment horizontal="center" vertical="center" wrapText="1"/>
    </xf>
    <xf numFmtId="0" fontId="2" fillId="0" borderId="0" xfId="0" applyFont="1" applyFill="1" applyBorder="1" applyAlignment="1">
      <alignment horizontal="center" vertical="center"/>
    </xf>
    <xf numFmtId="0" fontId="2" fillId="3" borderId="1" xfId="0" applyFont="1" applyFill="1" applyBorder="1" applyAlignment="1">
      <alignment vertical="center"/>
    </xf>
    <xf numFmtId="0" fontId="2" fillId="3" borderId="1" xfId="0" applyFont="1" applyFill="1" applyBorder="1" applyAlignment="1">
      <alignment horizontal="center" vertical="center"/>
    </xf>
    <xf numFmtId="0" fontId="2" fillId="0" borderId="6" xfId="0" applyFont="1" applyBorder="1" applyAlignment="1">
      <alignment horizontal="center" vertical="center"/>
    </xf>
    <xf numFmtId="0" fontId="2" fillId="0" borderId="3" xfId="0" applyFont="1" applyFill="1" applyBorder="1">
      <alignment vertical="center"/>
    </xf>
    <xf numFmtId="0" fontId="2" fillId="0" borderId="2" xfId="0" applyFont="1" applyFill="1" applyBorder="1" applyAlignment="1">
      <alignment horizontal="center" vertical="center"/>
    </xf>
    <xf numFmtId="0" fontId="2" fillId="0" borderId="11" xfId="0" applyFont="1" applyFill="1" applyBorder="1" applyAlignment="1">
      <alignment horizontal="center" vertical="center"/>
    </xf>
    <xf numFmtId="0" fontId="2" fillId="0" borderId="2" xfId="0" applyFont="1" applyFill="1" applyBorder="1" applyAlignment="1">
      <alignment horizontal="left" vertical="center" wrapText="1"/>
    </xf>
    <xf numFmtId="0" fontId="2" fillId="0" borderId="11" xfId="0" applyFont="1" applyFill="1" applyBorder="1" applyAlignment="1">
      <alignment horizontal="left" vertical="center" wrapText="1"/>
    </xf>
    <xf numFmtId="0" fontId="8" fillId="0" borderId="2" xfId="0" applyFont="1" applyFill="1" applyBorder="1" applyAlignment="1">
      <alignment horizontal="left" vertical="center" wrapText="1"/>
    </xf>
    <xf numFmtId="0" fontId="8" fillId="0" borderId="11" xfId="0" applyFont="1" applyFill="1" applyBorder="1" applyAlignment="1">
      <alignment horizontal="left" vertical="center" wrapText="1"/>
    </xf>
    <xf numFmtId="0" fontId="2" fillId="0" borderId="2" xfId="0" applyFont="1" applyFill="1" applyBorder="1" applyAlignment="1">
      <alignment horizontal="left" vertical="center"/>
    </xf>
    <xf numFmtId="0" fontId="2" fillId="0" borderId="11" xfId="0" applyFont="1" applyFill="1" applyBorder="1" applyAlignment="1">
      <alignment horizontal="left" vertical="center"/>
    </xf>
    <xf numFmtId="0" fontId="2" fillId="0" borderId="12" xfId="0" applyFont="1" applyFill="1" applyBorder="1" applyAlignment="1">
      <alignment horizontal="center" vertical="center" wrapText="1"/>
    </xf>
    <xf numFmtId="0" fontId="9" fillId="0" borderId="1" xfId="0" applyFont="1" applyFill="1" applyBorder="1" applyAlignment="1">
      <alignment horizontal="left" vertical="top" wrapText="1"/>
    </xf>
    <xf numFmtId="0" fontId="2" fillId="0" borderId="13" xfId="0" applyFont="1" applyFill="1" applyBorder="1" applyAlignment="1">
      <alignment horizontal="center" vertical="center" wrapText="1"/>
    </xf>
    <xf numFmtId="0" fontId="2" fillId="0" borderId="5" xfId="0" applyFont="1" applyFill="1" applyBorder="1" applyAlignment="1">
      <alignment horizontal="center" vertical="center"/>
    </xf>
    <xf numFmtId="0" fontId="2" fillId="0" borderId="14" xfId="0" applyFont="1" applyFill="1" applyBorder="1" applyAlignment="1">
      <alignment horizontal="center" vertical="center" wrapText="1"/>
    </xf>
    <xf numFmtId="49" fontId="2" fillId="0" borderId="12" xfId="0" applyNumberFormat="1" applyFont="1" applyFill="1" applyBorder="1" applyAlignment="1">
      <alignment horizontal="center" vertical="center" wrapText="1"/>
    </xf>
    <xf numFmtId="49" fontId="9" fillId="0" borderId="1" xfId="0" applyNumberFormat="1" applyFont="1" applyFill="1" applyBorder="1" applyAlignment="1">
      <alignment horizontal="left" vertical="top" wrapText="1"/>
    </xf>
    <xf numFmtId="176" fontId="8" fillId="0" borderId="5" xfId="0" applyNumberFormat="1" applyFont="1" applyFill="1" applyBorder="1" applyAlignment="1">
      <alignment horizontal="center" vertical="center"/>
    </xf>
    <xf numFmtId="0" fontId="6" fillId="0" borderId="1" xfId="0" applyFont="1" applyFill="1" applyBorder="1" applyAlignment="1">
      <alignment horizontal="center" vertical="center" wrapText="1"/>
    </xf>
    <xf numFmtId="0" fontId="9" fillId="0" borderId="5" xfId="0" applyFont="1" applyFill="1" applyBorder="1" applyAlignment="1">
      <alignment horizontal="center" vertical="center" wrapText="1"/>
    </xf>
    <xf numFmtId="0" fontId="11" fillId="0" borderId="1" xfId="0" applyFont="1" applyFill="1" applyBorder="1" applyAlignment="1">
      <alignment horizontal="left" vertical="center" wrapText="1"/>
    </xf>
    <xf numFmtId="0" fontId="11" fillId="0" borderId="1" xfId="50" applyFont="1" applyFill="1" applyBorder="1" applyAlignment="1">
      <alignment horizontal="left" vertical="center" wrapText="1"/>
    </xf>
    <xf numFmtId="9" fontId="2" fillId="0" borderId="1" xfId="0" applyNumberFormat="1" applyFont="1" applyFill="1" applyBorder="1" applyAlignment="1">
      <alignment horizontal="center" vertical="center" wrapText="1"/>
    </xf>
    <xf numFmtId="9" fontId="2" fillId="0" borderId="5" xfId="0" applyNumberFormat="1" applyFont="1" applyFill="1" applyBorder="1" applyAlignment="1">
      <alignment horizontal="center" vertical="center" wrapText="1"/>
    </xf>
    <xf numFmtId="0" fontId="10" fillId="0" borderId="1" xfId="0" applyFont="1" applyFill="1" applyBorder="1" applyAlignment="1">
      <alignment horizontal="left" vertical="center" wrapText="1"/>
    </xf>
    <xf numFmtId="0" fontId="2" fillId="0" borderId="7" xfId="0" applyFont="1" applyFill="1" applyBorder="1" applyAlignment="1">
      <alignment horizontal="left" vertical="center" wrapText="1"/>
    </xf>
    <xf numFmtId="0" fontId="2" fillId="0" borderId="5" xfId="49" applyFont="1" applyFill="1" applyBorder="1" applyAlignment="1">
      <alignment horizontal="justify" vertical="center" wrapText="1"/>
    </xf>
    <xf numFmtId="0" fontId="0" fillId="0" borderId="2" xfId="0" applyBorder="1" applyAlignment="1">
      <alignment horizontal="center" vertical="center" wrapText="1"/>
    </xf>
    <xf numFmtId="0" fontId="2" fillId="0" borderId="1" xfId="49" applyFont="1" applyFill="1" applyBorder="1" applyAlignment="1">
      <alignment horizontal="justify" vertical="center" wrapText="1"/>
    </xf>
    <xf numFmtId="0" fontId="4" fillId="0" borderId="3" xfId="0" applyFont="1" applyFill="1" applyBorder="1" applyAlignment="1">
      <alignment horizontal="left" vertical="center"/>
    </xf>
    <xf numFmtId="0" fontId="4" fillId="0" borderId="4" xfId="0" applyFont="1" applyFill="1" applyBorder="1" applyAlignment="1">
      <alignment horizontal="left" vertical="center"/>
    </xf>
    <xf numFmtId="0" fontId="2" fillId="0" borderId="4" xfId="0" applyFont="1" applyFill="1" applyBorder="1" applyAlignment="1">
      <alignment horizontal="left" vertical="center" wrapText="1"/>
    </xf>
    <xf numFmtId="0" fontId="4" fillId="0" borderId="4" xfId="0" applyFont="1" applyFill="1" applyBorder="1" applyAlignment="1">
      <alignment horizontal="center" vertical="center"/>
    </xf>
    <xf numFmtId="0" fontId="0" fillId="0" borderId="0" xfId="0" applyAlignment="1">
      <alignment horizontal="center" vertical="center"/>
    </xf>
    <xf numFmtId="0" fontId="0" fillId="0" borderId="0" xfId="0" applyAlignment="1">
      <alignment horizontal="justify" vertical="center" wrapText="1"/>
    </xf>
    <xf numFmtId="0" fontId="0" fillId="0" borderId="0" xfId="0" applyAlignment="1">
      <alignment horizontal="justify" vertical="center"/>
    </xf>
    <xf numFmtId="0" fontId="2" fillId="0" borderId="1" xfId="50" applyFont="1" applyFill="1" applyBorder="1" applyAlignment="1">
      <alignment horizontal="left" vertical="center" wrapText="1"/>
    </xf>
    <xf numFmtId="0" fontId="4" fillId="0" borderId="4" xfId="0" applyFont="1" applyFill="1" applyBorder="1" applyAlignment="1">
      <alignment horizontal="center" wrapText="1"/>
    </xf>
    <xf numFmtId="0" fontId="4" fillId="0" borderId="6" xfId="0" applyFont="1" applyFill="1" applyBorder="1" applyAlignment="1">
      <alignment horizontal="left"/>
    </xf>
    <xf numFmtId="0" fontId="6" fillId="0" borderId="1" xfId="0" applyFont="1" applyFill="1" applyBorder="1" applyAlignment="1">
      <alignment horizontal="justify" vertical="center" wrapText="1"/>
    </xf>
    <xf numFmtId="0" fontId="8" fillId="0" borderId="3" xfId="49" applyFont="1" applyFill="1" applyBorder="1" applyAlignment="1">
      <alignment horizontal="justify" vertical="center" wrapText="1"/>
    </xf>
    <xf numFmtId="0" fontId="8" fillId="0" borderId="4" xfId="49" applyFont="1" applyFill="1" applyBorder="1" applyAlignment="1">
      <alignment horizontal="justify" vertical="center" wrapText="1"/>
    </xf>
    <xf numFmtId="0" fontId="8" fillId="0" borderId="6" xfId="49" applyFont="1" applyFill="1" applyBorder="1" applyAlignment="1">
      <alignment horizontal="justify" vertical="center" wrapText="1"/>
    </xf>
    <xf numFmtId="0" fontId="2" fillId="0" borderId="3" xfId="49" applyFont="1" applyFill="1" applyBorder="1" applyAlignment="1">
      <alignment horizontal="justify" vertical="center" wrapText="1"/>
    </xf>
    <xf numFmtId="0" fontId="2" fillId="0" borderId="4" xfId="49" applyFont="1" applyFill="1" applyBorder="1" applyAlignment="1">
      <alignment horizontal="justify" vertical="center" wrapText="1"/>
    </xf>
    <xf numFmtId="0" fontId="2" fillId="0" borderId="6" xfId="49" applyFont="1" applyFill="1" applyBorder="1" applyAlignment="1">
      <alignment horizontal="justify" vertical="center" wrapText="1"/>
    </xf>
    <xf numFmtId="49" fontId="2" fillId="0" borderId="3" xfId="49" applyNumberFormat="1" applyFont="1" applyFill="1" applyBorder="1" applyAlignment="1">
      <alignment horizontal="justify" vertical="center" wrapText="1"/>
    </xf>
    <xf numFmtId="49" fontId="2" fillId="0" borderId="4" xfId="49" applyNumberFormat="1" applyFont="1" applyFill="1" applyBorder="1" applyAlignment="1">
      <alignment horizontal="justify" vertical="center" wrapText="1"/>
    </xf>
    <xf numFmtId="49" fontId="2" fillId="0" borderId="6" xfId="49" applyNumberFormat="1" applyFont="1" applyFill="1" applyBorder="1" applyAlignment="1">
      <alignment horizontal="justify" vertical="center" wrapText="1"/>
    </xf>
    <xf numFmtId="0" fontId="8" fillId="0" borderId="1" xfId="49" applyFont="1" applyFill="1" applyBorder="1" applyAlignment="1">
      <alignment horizontal="left" vertical="center" wrapText="1"/>
    </xf>
    <xf numFmtId="0" fontId="2" fillId="0" borderId="1" xfId="49" applyFont="1" applyBorder="1" applyAlignment="1">
      <alignment horizontal="justify" vertical="center" wrapText="1"/>
    </xf>
    <xf numFmtId="0" fontId="8" fillId="0" borderId="1" xfId="49" applyFont="1" applyBorder="1" applyAlignment="1">
      <alignment horizontal="justify" vertical="center" wrapText="1"/>
    </xf>
    <xf numFmtId="0" fontId="2" fillId="4" borderId="1" xfId="49" applyFont="1" applyFill="1" applyBorder="1" applyAlignment="1">
      <alignment horizontal="left" vertical="center" wrapText="1"/>
    </xf>
    <xf numFmtId="0" fontId="2" fillId="0" borderId="5" xfId="0" applyFont="1" applyFill="1" applyBorder="1" applyAlignment="1">
      <alignment horizontal="left" vertical="center" wrapText="1"/>
    </xf>
    <xf numFmtId="0" fontId="2" fillId="0" borderId="3" xfId="0" applyFont="1" applyFill="1" applyBorder="1" applyAlignment="1">
      <alignment horizontal="left" vertical="center" wrapText="1"/>
    </xf>
    <xf numFmtId="0" fontId="2" fillId="0" borderId="4" xfId="0" applyFont="1" applyFill="1" applyBorder="1" applyAlignment="1">
      <alignment horizontal="left" vertical="center"/>
    </xf>
    <xf numFmtId="0" fontId="2" fillId="0" borderId="6" xfId="0" applyFont="1" applyFill="1" applyBorder="1" applyAlignment="1">
      <alignment horizontal="left" vertical="center"/>
    </xf>
    <xf numFmtId="0" fontId="9" fillId="0" borderId="1" xfId="0" applyFont="1" applyFill="1" applyBorder="1" applyAlignment="1">
      <alignment horizontal="center" vertical="center" wrapText="1"/>
    </xf>
    <xf numFmtId="0" fontId="9" fillId="0" borderId="2" xfId="0" applyFont="1" applyFill="1" applyBorder="1" applyAlignment="1">
      <alignment horizontal="center" vertical="center" wrapText="1"/>
    </xf>
    <xf numFmtId="0" fontId="8" fillId="0" borderId="5" xfId="0" applyFont="1" applyFill="1" applyBorder="1" applyAlignment="1">
      <alignment horizontal="center" vertical="center" wrapText="1"/>
    </xf>
    <xf numFmtId="0" fontId="9" fillId="0" borderId="1" xfId="0" applyFont="1" applyFill="1" applyBorder="1" applyAlignment="1">
      <alignment horizontal="justify" vertical="center" wrapText="1"/>
    </xf>
    <xf numFmtId="49" fontId="6" fillId="0" borderId="1" xfId="49" applyNumberFormat="1" applyFont="1" applyFill="1" applyBorder="1" applyAlignment="1">
      <alignment horizontal="center" vertical="center" wrapText="1"/>
    </xf>
    <xf numFmtId="49" fontId="12" fillId="4" borderId="1" xfId="49" applyNumberFormat="1" applyFont="1" applyFill="1" applyBorder="1" applyAlignment="1">
      <alignment horizontal="center" vertical="center" wrapText="1"/>
    </xf>
    <xf numFmtId="49" fontId="13" fillId="4" borderId="1" xfId="49" applyNumberFormat="1" applyFont="1" applyFill="1" applyBorder="1" applyAlignment="1">
      <alignment horizontal="center" vertical="center" wrapText="1"/>
    </xf>
    <xf numFmtId="9" fontId="8" fillId="0" borderId="1" xfId="0" applyNumberFormat="1" applyFont="1" applyFill="1" applyBorder="1" applyAlignment="1">
      <alignment horizontal="center" vertical="center" wrapText="1"/>
    </xf>
    <xf numFmtId="177" fontId="8" fillId="0" borderId="1" xfId="0" applyNumberFormat="1" applyFont="1" applyFill="1" applyBorder="1" applyAlignment="1">
      <alignment horizontal="center" vertical="center" wrapText="1"/>
    </xf>
    <xf numFmtId="0" fontId="6" fillId="0" borderId="1" xfId="0" applyFont="1" applyFill="1" applyBorder="1">
      <alignment vertical="center"/>
    </xf>
    <xf numFmtId="0" fontId="6" fillId="0" borderId="3" xfId="0" applyNumberFormat="1" applyFont="1" applyFill="1" applyBorder="1" applyAlignment="1">
      <alignment horizontal="center" vertical="center"/>
    </xf>
    <xf numFmtId="0" fontId="0" fillId="0" borderId="6" xfId="0" applyNumberFormat="1" applyBorder="1" applyAlignment="1">
      <alignment horizontal="center" vertical="center"/>
    </xf>
    <xf numFmtId="0" fontId="0" fillId="0" borderId="4" xfId="0" applyFill="1" applyBorder="1" applyAlignment="1">
      <alignment horizontal="justify" vertical="center" wrapText="1"/>
    </xf>
    <xf numFmtId="0" fontId="0" fillId="0" borderId="6" xfId="0" applyFill="1" applyBorder="1" applyAlignment="1">
      <alignment horizontal="justify" vertical="center" wrapText="1"/>
    </xf>
    <xf numFmtId="0" fontId="14" fillId="0" borderId="1" xfId="10" applyFont="1" applyFill="1" applyBorder="1" applyAlignment="1">
      <alignment horizontal="center" vertical="center"/>
    </xf>
    <xf numFmtId="0" fontId="2" fillId="0" borderId="6" xfId="0" applyFont="1" applyFill="1" applyBorder="1" applyAlignment="1">
      <alignment horizontal="center" vertical="center" wrapText="1"/>
    </xf>
    <xf numFmtId="0" fontId="2" fillId="0" borderId="3" xfId="0" applyFont="1" applyFill="1" applyBorder="1" applyAlignment="1">
      <alignment horizontal="center" vertical="center"/>
    </xf>
    <xf numFmtId="0" fontId="0" fillId="0" borderId="4" xfId="0" applyFont="1" applyBorder="1" applyAlignment="1">
      <alignment horizontal="justify" vertical="center" wrapText="1"/>
    </xf>
    <xf numFmtId="0" fontId="0" fillId="0" borderId="6" xfId="0" applyFont="1" applyBorder="1" applyAlignment="1">
      <alignment horizontal="justify" vertical="center" wrapText="1"/>
    </xf>
    <xf numFmtId="49" fontId="2" fillId="0" borderId="1" xfId="0" applyNumberFormat="1" applyFont="1" applyFill="1" applyBorder="1" applyAlignment="1">
      <alignment horizontal="left" vertical="center" wrapText="1"/>
    </xf>
    <xf numFmtId="176" fontId="6" fillId="0" borderId="5" xfId="0" applyNumberFormat="1" applyFont="1" applyFill="1" applyBorder="1" applyAlignment="1">
      <alignment horizontal="center" vertical="center" wrapText="1"/>
    </xf>
    <xf numFmtId="176" fontId="2" fillId="0" borderId="5" xfId="0" applyNumberFormat="1" applyFont="1" applyFill="1" applyBorder="1" applyAlignment="1">
      <alignment horizontal="left" vertical="center" wrapText="1"/>
    </xf>
    <xf numFmtId="0" fontId="6" fillId="0" borderId="1" xfId="0" applyFont="1" applyFill="1" applyBorder="1" applyAlignment="1">
      <alignment horizontal="left" vertical="center" wrapText="1"/>
    </xf>
    <xf numFmtId="0" fontId="6" fillId="0" borderId="5" xfId="0" applyFont="1" applyFill="1" applyBorder="1" applyAlignment="1">
      <alignment horizontal="left" vertical="center" wrapText="1"/>
    </xf>
    <xf numFmtId="0" fontId="6" fillId="0" borderId="7" xfId="0" applyFont="1" applyFill="1" applyBorder="1" applyAlignment="1">
      <alignment horizontal="left" vertical="center" wrapText="1"/>
    </xf>
    <xf numFmtId="0" fontId="6" fillId="0" borderId="2" xfId="0" applyFont="1" applyFill="1" applyBorder="1" applyAlignment="1">
      <alignment horizontal="left" vertical="center" wrapText="1"/>
    </xf>
    <xf numFmtId="176" fontId="2" fillId="0" borderId="5" xfId="0" applyNumberFormat="1" applyFont="1" applyFill="1" applyBorder="1" applyAlignment="1" quotePrefix="1">
      <alignment horizontal="left" vertical="center" wrapText="1"/>
    </xf>
    <xf numFmtId="0" fontId="9" fillId="0" borderId="5" xfId="0" applyFont="1" applyFill="1" applyBorder="1" applyAlignment="1" quotePrefix="1">
      <alignment horizontal="left" vertical="center" wrapText="1"/>
    </xf>
    <xf numFmtId="176" fontId="9" fillId="0" borderId="5" xfId="50" applyNumberFormat="1" applyFont="1" applyBorder="1" applyAlignment="1" quotePrefix="1">
      <alignment horizontal="left" vertical="center" wrapText="1"/>
    </xf>
  </cellXfs>
  <cellStyles count="53">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 name="常规 3" xfId="50"/>
    <cellStyle name="常规 4" xfId="51"/>
    <cellStyle name="超链接 2" xfId="52"/>
  </cellStyles>
  <tableStyles count="0" defaultTableStyle="TableStyleMedium2"/>
  <colors>
    <mruColors>
      <color rgb="00D9D9D9"/>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7" Type="http://schemas.openxmlformats.org/officeDocument/2006/relationships/sharedStrings" Target="sharedStrings.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81"/>
  <sheetViews>
    <sheetView zoomScale="87" zoomScaleNormal="87" topLeftCell="C34" workbookViewId="0">
      <selection activeCell="M6" sqref="M6"/>
    </sheetView>
  </sheetViews>
  <sheetFormatPr defaultColWidth="9" defaultRowHeight="14.25"/>
  <cols>
    <col min="2" max="2" width="9.08333333333333" customWidth="1"/>
    <col min="3" max="3" width="12.8333333333333" customWidth="1"/>
    <col min="4" max="4" width="30.25" customWidth="1"/>
    <col min="6" max="6" width="10.8333333333333" customWidth="1"/>
    <col min="7" max="7" width="27.3333333333333" customWidth="1"/>
    <col min="9" max="9" width="12.3333333333333" customWidth="1"/>
    <col min="12" max="12" width="18" customWidth="1"/>
    <col min="13" max="13" width="43.3333333333333" customWidth="1"/>
  </cols>
  <sheetData>
    <row r="1" spans="1:13">
      <c r="A1" s="120" t="s">
        <v>0</v>
      </c>
      <c r="B1" s="121"/>
      <c r="C1" s="122"/>
      <c r="D1" s="121"/>
      <c r="E1" s="121"/>
      <c r="F1" s="121"/>
      <c r="G1" s="121"/>
      <c r="H1" s="123"/>
      <c r="I1" s="169"/>
      <c r="J1" s="169"/>
      <c r="K1" s="123"/>
      <c r="L1" s="121"/>
      <c r="M1" s="121"/>
    </row>
    <row r="2" ht="18.75" spans="1:13">
      <c r="A2" s="124" t="s">
        <v>1</v>
      </c>
      <c r="B2" s="124"/>
      <c r="C2" s="124"/>
      <c r="D2" s="124"/>
      <c r="E2" s="124"/>
      <c r="F2" s="124"/>
      <c r="G2" s="124"/>
      <c r="H2" s="124"/>
      <c r="I2" s="124"/>
      <c r="J2" s="124"/>
      <c r="K2" s="124"/>
      <c r="L2" s="124"/>
      <c r="M2" s="124"/>
    </row>
    <row r="3" ht="20.15" customHeight="1" spans="1:13">
      <c r="A3" s="125" t="s">
        <v>2</v>
      </c>
      <c r="B3" s="125"/>
      <c r="C3" s="126"/>
      <c r="D3" s="127"/>
      <c r="E3" s="128"/>
      <c r="F3" s="128"/>
      <c r="G3" s="128"/>
      <c r="H3" s="123"/>
      <c r="I3" s="169"/>
      <c r="J3" s="169"/>
      <c r="K3" s="170"/>
      <c r="L3" s="121"/>
      <c r="M3" s="170" t="s">
        <v>3</v>
      </c>
    </row>
    <row r="4" ht="20.15" customHeight="1" spans="1:13">
      <c r="A4" s="129" t="s">
        <v>4</v>
      </c>
      <c r="B4" s="130" t="s">
        <v>5</v>
      </c>
      <c r="C4" s="131"/>
      <c r="D4" s="132" t="s">
        <v>6</v>
      </c>
      <c r="E4" s="132"/>
      <c r="F4" s="132"/>
      <c r="G4" s="133" t="s">
        <v>7</v>
      </c>
      <c r="H4" s="134">
        <v>2019</v>
      </c>
      <c r="I4" s="134"/>
      <c r="J4" s="134"/>
      <c r="K4" s="133" t="s">
        <v>8</v>
      </c>
      <c r="L4" s="132">
        <v>19153</v>
      </c>
      <c r="M4" s="132"/>
    </row>
    <row r="5" ht="20.15" customHeight="1" spans="1:13">
      <c r="A5" s="135"/>
      <c r="B5" s="130" t="s">
        <v>9</v>
      </c>
      <c r="C5" s="131"/>
      <c r="D5" s="132"/>
      <c r="E5" s="132"/>
      <c r="F5" s="132"/>
      <c r="G5" s="136" t="s">
        <v>10</v>
      </c>
      <c r="H5" s="134"/>
      <c r="I5" s="134"/>
      <c r="J5" s="134"/>
      <c r="K5" s="136" t="s">
        <v>11</v>
      </c>
      <c r="L5" s="244"/>
      <c r="M5" s="132"/>
    </row>
    <row r="6" ht="180" customHeight="1" spans="1:13">
      <c r="A6" s="135"/>
      <c r="B6" s="130" t="s">
        <v>12</v>
      </c>
      <c r="C6" s="131"/>
      <c r="D6" s="137" t="s">
        <v>13</v>
      </c>
      <c r="E6" s="137"/>
      <c r="F6" s="137"/>
      <c r="G6" s="137"/>
      <c r="H6" s="137"/>
      <c r="I6" s="137"/>
      <c r="J6" s="137"/>
      <c r="K6" s="171" t="s">
        <v>14</v>
      </c>
      <c r="L6" s="172"/>
      <c r="M6" s="134" t="s">
        <v>15</v>
      </c>
    </row>
    <row r="7" ht="20.15" customHeight="1" spans="1:13">
      <c r="A7" s="129" t="s">
        <v>16</v>
      </c>
      <c r="B7" s="138" t="s">
        <v>17</v>
      </c>
      <c r="C7" s="139" t="s">
        <v>18</v>
      </c>
      <c r="D7" s="143">
        <v>19153</v>
      </c>
      <c r="E7" s="144"/>
      <c r="F7" s="144"/>
      <c r="G7" s="144"/>
      <c r="H7" s="144"/>
      <c r="I7" s="144"/>
      <c r="J7" s="144"/>
      <c r="K7" s="144"/>
      <c r="L7" s="245"/>
      <c r="M7" s="172" t="s">
        <v>19</v>
      </c>
    </row>
    <row r="8" ht="20.15" customHeight="1" spans="1:13">
      <c r="A8" s="129"/>
      <c r="B8" s="138"/>
      <c r="C8" s="141" t="s">
        <v>20</v>
      </c>
      <c r="D8" s="139" t="s">
        <v>21</v>
      </c>
      <c r="E8" s="134">
        <v>10704</v>
      </c>
      <c r="F8" s="134"/>
      <c r="G8" s="134"/>
      <c r="H8" s="142" t="s">
        <v>22</v>
      </c>
      <c r="I8" s="173"/>
      <c r="J8" s="123">
        <v>8449</v>
      </c>
      <c r="K8" s="123"/>
      <c r="L8" s="123"/>
      <c r="M8" s="131" t="s">
        <v>23</v>
      </c>
    </row>
    <row r="9" ht="24.65" customHeight="1" spans="1:13">
      <c r="A9" s="129"/>
      <c r="B9" s="138"/>
      <c r="C9" s="131" t="s">
        <v>24</v>
      </c>
      <c r="D9" s="89" t="s">
        <v>25</v>
      </c>
      <c r="E9" s="89" t="s">
        <v>26</v>
      </c>
      <c r="F9" s="89"/>
      <c r="G9" s="89" t="s">
        <v>27</v>
      </c>
      <c r="H9" s="89"/>
      <c r="I9" s="89"/>
      <c r="J9" s="89" t="s">
        <v>28</v>
      </c>
      <c r="K9" s="89"/>
      <c r="L9" s="143"/>
      <c r="M9" s="130"/>
    </row>
    <row r="10" ht="20.15" customHeight="1" spans="1:13">
      <c r="A10" s="129"/>
      <c r="B10" s="138"/>
      <c r="C10" s="131"/>
      <c r="D10" s="89" t="s">
        <v>29</v>
      </c>
      <c r="E10" s="89">
        <v>8449</v>
      </c>
      <c r="F10" s="89"/>
      <c r="G10" s="89">
        <v>8449</v>
      </c>
      <c r="H10" s="89"/>
      <c r="I10" s="89"/>
      <c r="J10" s="143" t="s">
        <v>30</v>
      </c>
      <c r="K10" s="144"/>
      <c r="L10" s="144"/>
      <c r="M10" s="130"/>
    </row>
    <row r="11" ht="20.15" customHeight="1" spans="1:13">
      <c r="A11" s="129"/>
      <c r="B11" s="138"/>
      <c r="C11" s="131"/>
      <c r="D11" s="89" t="s">
        <v>29</v>
      </c>
      <c r="E11" s="89">
        <v>550</v>
      </c>
      <c r="F11" s="89"/>
      <c r="G11" s="89">
        <v>550</v>
      </c>
      <c r="H11" s="89"/>
      <c r="I11" s="89"/>
      <c r="J11" s="143" t="s">
        <v>31</v>
      </c>
      <c r="K11" s="144"/>
      <c r="L11" s="144"/>
      <c r="M11" s="130"/>
    </row>
    <row r="12" ht="20.15" customHeight="1" spans="1:13">
      <c r="A12" s="129"/>
      <c r="B12" s="138"/>
      <c r="C12" s="131"/>
      <c r="D12" s="89" t="s">
        <v>29</v>
      </c>
      <c r="E12" s="89">
        <v>10154</v>
      </c>
      <c r="F12" s="89"/>
      <c r="G12" s="89">
        <v>10154</v>
      </c>
      <c r="H12" s="89"/>
      <c r="I12" s="89"/>
      <c r="J12" s="143" t="s">
        <v>32</v>
      </c>
      <c r="K12" s="144"/>
      <c r="L12" s="144"/>
      <c r="M12" s="130"/>
    </row>
    <row r="13" ht="20.15" customHeight="1" spans="1:13">
      <c r="A13" s="129"/>
      <c r="B13" s="138"/>
      <c r="C13" s="131" t="s">
        <v>33</v>
      </c>
      <c r="D13" s="143" t="s">
        <v>34</v>
      </c>
      <c r="E13" s="144"/>
      <c r="F13" s="144"/>
      <c r="G13" s="144"/>
      <c r="H13" s="144"/>
      <c r="I13" s="144"/>
      <c r="J13" s="144"/>
      <c r="K13" s="144"/>
      <c r="L13" s="144"/>
      <c r="M13" s="130"/>
    </row>
    <row r="14" ht="33.75" customHeight="1" spans="1:13">
      <c r="A14" s="129"/>
      <c r="B14" s="138"/>
      <c r="C14" s="131"/>
      <c r="D14" s="24" t="s">
        <v>35</v>
      </c>
      <c r="E14" s="25"/>
      <c r="F14" s="25"/>
      <c r="G14" s="25"/>
      <c r="H14" s="25"/>
      <c r="I14" s="25"/>
      <c r="J14" s="25"/>
      <c r="K14" s="25"/>
      <c r="L14" s="25"/>
      <c r="M14" s="130"/>
    </row>
    <row r="15" ht="32.25" customHeight="1" spans="1:13">
      <c r="A15" s="129"/>
      <c r="B15" s="145" t="s">
        <v>36</v>
      </c>
      <c r="C15" s="141" t="s">
        <v>37</v>
      </c>
      <c r="D15" s="139" t="s">
        <v>21</v>
      </c>
      <c r="E15" s="134">
        <v>10704</v>
      </c>
      <c r="F15" s="134"/>
      <c r="G15" s="134"/>
      <c r="H15" s="142" t="s">
        <v>38</v>
      </c>
      <c r="I15" s="173"/>
      <c r="J15" s="123">
        <v>8449</v>
      </c>
      <c r="K15" s="123"/>
      <c r="L15" s="123"/>
      <c r="M15" s="172" t="s">
        <v>19</v>
      </c>
    </row>
    <row r="16" ht="45" customHeight="1" spans="1:13">
      <c r="A16" s="129"/>
      <c r="B16" s="138"/>
      <c r="C16" s="146" t="s">
        <v>39</v>
      </c>
      <c r="D16" s="89" t="s">
        <v>25</v>
      </c>
      <c r="E16" s="89" t="s">
        <v>40</v>
      </c>
      <c r="F16" s="89"/>
      <c r="G16" s="89" t="s">
        <v>41</v>
      </c>
      <c r="H16" s="89"/>
      <c r="I16" s="89" t="s">
        <v>42</v>
      </c>
      <c r="J16" s="89"/>
      <c r="K16" s="129" t="s">
        <v>43</v>
      </c>
      <c r="L16" s="174"/>
      <c r="M16" s="131" t="s">
        <v>44</v>
      </c>
    </row>
    <row r="17" ht="32.25" customHeight="1" spans="1:13">
      <c r="A17" s="129"/>
      <c r="B17" s="138"/>
      <c r="C17" s="146"/>
      <c r="D17" s="89" t="s">
        <v>29</v>
      </c>
      <c r="E17" s="89">
        <v>17272</v>
      </c>
      <c r="F17" s="89"/>
      <c r="G17" s="89">
        <v>9656.78</v>
      </c>
      <c r="H17" s="89"/>
      <c r="I17" s="89">
        <v>7615.22</v>
      </c>
      <c r="J17" s="89"/>
      <c r="K17" s="129" t="s">
        <v>43</v>
      </c>
      <c r="L17" s="174"/>
      <c r="M17" s="131"/>
    </row>
    <row r="18" ht="44.25" customHeight="1" spans="1:13">
      <c r="A18" s="129"/>
      <c r="B18" s="138"/>
      <c r="C18" s="147" t="s">
        <v>45</v>
      </c>
      <c r="D18" s="140" t="s">
        <v>46</v>
      </c>
      <c r="E18" s="89" t="s">
        <v>47</v>
      </c>
      <c r="F18" s="89"/>
      <c r="G18" s="89" t="s">
        <v>48</v>
      </c>
      <c r="H18" s="89"/>
      <c r="I18" s="89" t="s">
        <v>37</v>
      </c>
      <c r="J18" s="89"/>
      <c r="K18" s="129" t="s">
        <v>43</v>
      </c>
      <c r="L18" s="176"/>
      <c r="M18" s="131"/>
    </row>
    <row r="19" ht="105" customHeight="1" spans="1:13">
      <c r="A19" s="129"/>
      <c r="B19" s="138"/>
      <c r="C19" s="146"/>
      <c r="D19" s="239"/>
      <c r="E19" s="89">
        <v>2019</v>
      </c>
      <c r="F19" s="89"/>
      <c r="G19" s="240">
        <v>19153</v>
      </c>
      <c r="H19" s="241"/>
      <c r="I19" s="240">
        <v>17272</v>
      </c>
      <c r="J19" s="241"/>
      <c r="K19" s="129" t="s">
        <v>43</v>
      </c>
      <c r="L19" s="246"/>
      <c r="M19" s="131"/>
    </row>
    <row r="20" ht="130.5" customHeight="1" spans="1:13">
      <c r="A20" s="129"/>
      <c r="B20" s="138" t="s">
        <v>49</v>
      </c>
      <c r="C20" s="139" t="s">
        <v>50</v>
      </c>
      <c r="D20" s="131" t="s">
        <v>51</v>
      </c>
      <c r="E20" s="131"/>
      <c r="F20" s="131"/>
      <c r="G20" s="131"/>
      <c r="H20" s="89" t="s">
        <v>52</v>
      </c>
      <c r="I20" s="89"/>
      <c r="J20" s="131" t="s">
        <v>53</v>
      </c>
      <c r="K20" s="131"/>
      <c r="L20" s="131"/>
      <c r="M20" s="172" t="s">
        <v>19</v>
      </c>
    </row>
    <row r="21" ht="36" customHeight="1" spans="1:13">
      <c r="A21" s="129"/>
      <c r="B21" s="138"/>
      <c r="C21" s="151" t="s">
        <v>54</v>
      </c>
      <c r="D21" s="158" t="s">
        <v>55</v>
      </c>
      <c r="E21" s="159"/>
      <c r="F21" s="159"/>
      <c r="G21" s="160"/>
      <c r="H21" s="153" t="s">
        <v>56</v>
      </c>
      <c r="I21" s="177" t="s">
        <v>55</v>
      </c>
      <c r="J21" s="177"/>
      <c r="K21" s="177"/>
      <c r="L21" s="178"/>
      <c r="M21" s="131" t="s">
        <v>57</v>
      </c>
    </row>
    <row r="22" ht="20.15" customHeight="1" spans="1:13">
      <c r="A22" s="129"/>
      <c r="B22" s="138"/>
      <c r="C22" s="154"/>
      <c r="D22" s="158" t="s">
        <v>58</v>
      </c>
      <c r="E22" s="159"/>
      <c r="F22" s="159"/>
      <c r="G22" s="160"/>
      <c r="H22" s="153"/>
      <c r="I22" s="181" t="s">
        <v>59</v>
      </c>
      <c r="J22" s="181"/>
      <c r="K22" s="181"/>
      <c r="L22" s="182"/>
      <c r="M22" s="131"/>
    </row>
    <row r="23" ht="20.15" customHeight="1" spans="1:13">
      <c r="A23" s="129"/>
      <c r="B23" s="138"/>
      <c r="C23" s="154"/>
      <c r="D23" s="158" t="s">
        <v>60</v>
      </c>
      <c r="E23" s="159"/>
      <c r="F23" s="159"/>
      <c r="G23" s="160"/>
      <c r="H23" s="153"/>
      <c r="I23" s="181" t="s">
        <v>61</v>
      </c>
      <c r="J23" s="181"/>
      <c r="K23" s="181"/>
      <c r="L23" s="182"/>
      <c r="M23" s="131"/>
    </row>
    <row r="24" ht="20.15" customHeight="1" spans="1:13">
      <c r="A24" s="129"/>
      <c r="B24" s="138"/>
      <c r="C24" s="154"/>
      <c r="D24" s="158" t="s">
        <v>62</v>
      </c>
      <c r="E24" s="159"/>
      <c r="F24" s="159"/>
      <c r="G24" s="160"/>
      <c r="H24" s="129"/>
      <c r="I24" s="158" t="s">
        <v>63</v>
      </c>
      <c r="J24" s="159"/>
      <c r="K24" s="159"/>
      <c r="L24" s="160"/>
      <c r="M24" s="131"/>
    </row>
    <row r="25" ht="20.15" customHeight="1" spans="1:13">
      <c r="A25" s="151"/>
      <c r="B25" s="157"/>
      <c r="C25" s="154"/>
      <c r="D25" s="158" t="s">
        <v>64</v>
      </c>
      <c r="E25" s="159"/>
      <c r="F25" s="159"/>
      <c r="G25" s="160"/>
      <c r="H25" s="129"/>
      <c r="I25" s="181" t="s">
        <v>65</v>
      </c>
      <c r="J25" s="181"/>
      <c r="K25" s="181"/>
      <c r="L25" s="182"/>
      <c r="M25" s="131"/>
    </row>
    <row r="26" ht="20.15" customHeight="1" spans="1:13">
      <c r="A26" s="151"/>
      <c r="B26" s="157"/>
      <c r="C26" s="154"/>
      <c r="D26" s="158" t="s">
        <v>66</v>
      </c>
      <c r="E26" s="159"/>
      <c r="F26" s="159"/>
      <c r="G26" s="160"/>
      <c r="H26" s="129"/>
      <c r="I26" s="181" t="s">
        <v>66</v>
      </c>
      <c r="J26" s="181"/>
      <c r="K26" s="181"/>
      <c r="L26" s="182"/>
      <c r="M26" s="131"/>
    </row>
    <row r="27" ht="20.15" customHeight="1" spans="1:13">
      <c r="A27" s="151"/>
      <c r="B27" s="157"/>
      <c r="C27" s="154"/>
      <c r="D27" s="158" t="s">
        <v>67</v>
      </c>
      <c r="E27" s="159"/>
      <c r="F27" s="159"/>
      <c r="G27" s="160"/>
      <c r="H27" s="129"/>
      <c r="I27" s="158" t="s">
        <v>67</v>
      </c>
      <c r="J27" s="159"/>
      <c r="K27" s="159"/>
      <c r="L27" s="160"/>
      <c r="M27" s="131"/>
    </row>
    <row r="28" ht="20.15" customHeight="1" spans="1:13">
      <c r="A28" s="151"/>
      <c r="B28" s="157"/>
      <c r="C28" s="154"/>
      <c r="D28" s="158" t="s">
        <v>68</v>
      </c>
      <c r="E28" s="159"/>
      <c r="F28" s="159"/>
      <c r="G28" s="160"/>
      <c r="H28" s="129"/>
      <c r="I28" s="158" t="s">
        <v>69</v>
      </c>
      <c r="J28" s="159"/>
      <c r="K28" s="159"/>
      <c r="L28" s="160"/>
      <c r="M28" s="131"/>
    </row>
    <row r="29" ht="20.15" customHeight="1" spans="1:13">
      <c r="A29" s="151"/>
      <c r="B29" s="157"/>
      <c r="C29" s="154"/>
      <c r="D29" s="158" t="s">
        <v>70</v>
      </c>
      <c r="E29" s="159"/>
      <c r="F29" s="159"/>
      <c r="G29" s="160"/>
      <c r="H29" s="129"/>
      <c r="I29" s="158" t="s">
        <v>71</v>
      </c>
      <c r="J29" s="159"/>
      <c r="K29" s="159"/>
      <c r="L29" s="160"/>
      <c r="M29" s="131"/>
    </row>
    <row r="30" ht="32.15" customHeight="1" spans="1:13">
      <c r="A30" s="151"/>
      <c r="B30" s="157"/>
      <c r="C30" s="154"/>
      <c r="D30" s="158" t="s">
        <v>72</v>
      </c>
      <c r="E30" s="242"/>
      <c r="F30" s="242"/>
      <c r="G30" s="243"/>
      <c r="H30" s="129"/>
      <c r="I30" s="158" t="s">
        <v>73</v>
      </c>
      <c r="J30" s="247"/>
      <c r="K30" s="247"/>
      <c r="L30" s="248"/>
      <c r="M30" s="131"/>
    </row>
    <row r="31" ht="20.15" customHeight="1" spans="1:13">
      <c r="A31" s="151"/>
      <c r="B31" s="157"/>
      <c r="C31" s="154"/>
      <c r="D31" s="158" t="s">
        <v>74</v>
      </c>
      <c r="E31" s="242"/>
      <c r="F31" s="242"/>
      <c r="G31" s="243"/>
      <c r="H31" s="129"/>
      <c r="I31" s="158" t="s">
        <v>74</v>
      </c>
      <c r="J31" s="44"/>
      <c r="K31" s="44"/>
      <c r="L31" s="45"/>
      <c r="M31" s="131"/>
    </row>
    <row r="32" ht="20.15" customHeight="1" spans="1:13">
      <c r="A32" s="151"/>
      <c r="B32" s="157"/>
      <c r="C32" s="154"/>
      <c r="D32" s="158" t="s">
        <v>75</v>
      </c>
      <c r="E32" s="159"/>
      <c r="F32" s="159"/>
      <c r="G32" s="160"/>
      <c r="H32" s="129"/>
      <c r="I32" s="158" t="s">
        <v>76</v>
      </c>
      <c r="J32" s="44"/>
      <c r="K32" s="44"/>
      <c r="L32" s="45"/>
      <c r="M32" s="131"/>
    </row>
    <row r="33" ht="29.15" customHeight="1" spans="1:13">
      <c r="A33" s="151"/>
      <c r="B33" s="157"/>
      <c r="C33" s="154"/>
      <c r="D33" s="158" t="s">
        <v>77</v>
      </c>
      <c r="E33" s="242"/>
      <c r="F33" s="242"/>
      <c r="G33" s="243"/>
      <c r="H33" s="129"/>
      <c r="I33" s="158" t="s">
        <v>77</v>
      </c>
      <c r="J33" s="44"/>
      <c r="K33" s="44"/>
      <c r="L33" s="45"/>
      <c r="M33" s="131"/>
    </row>
    <row r="34" ht="28.5" customHeight="1" spans="1:13">
      <c r="A34" s="151"/>
      <c r="B34" s="157"/>
      <c r="C34" s="154"/>
      <c r="D34" s="158" t="s">
        <v>78</v>
      </c>
      <c r="E34" s="242"/>
      <c r="F34" s="242"/>
      <c r="G34" s="243"/>
      <c r="H34" s="129"/>
      <c r="I34" s="158" t="s">
        <v>79</v>
      </c>
      <c r="J34" s="44"/>
      <c r="K34" s="44"/>
      <c r="L34" s="45"/>
      <c r="M34" s="131"/>
    </row>
    <row r="35" ht="34.5" customHeight="1" spans="1:13">
      <c r="A35" s="151"/>
      <c r="B35" s="157"/>
      <c r="C35" s="154"/>
      <c r="D35" s="158"/>
      <c r="E35" s="159"/>
      <c r="F35" s="159"/>
      <c r="G35" s="160"/>
      <c r="H35" s="129"/>
      <c r="I35" s="158"/>
      <c r="J35" s="159"/>
      <c r="K35" s="159"/>
      <c r="L35" s="160"/>
      <c r="M35" s="131"/>
    </row>
    <row r="36" spans="1:13">
      <c r="A36" s="161" t="s">
        <v>80</v>
      </c>
      <c r="B36" s="161"/>
      <c r="C36" s="162"/>
      <c r="D36" s="161"/>
      <c r="E36" s="161"/>
      <c r="F36" s="161"/>
      <c r="G36" s="161"/>
      <c r="H36" s="161"/>
      <c r="I36" s="161"/>
      <c r="J36" s="161"/>
      <c r="K36" s="161"/>
      <c r="L36" s="161"/>
      <c r="M36" s="161"/>
    </row>
    <row r="37" spans="1:13">
      <c r="A37" s="129" t="s">
        <v>81</v>
      </c>
      <c r="B37" s="129"/>
      <c r="C37" s="89"/>
      <c r="D37" s="129"/>
      <c r="E37" s="129"/>
      <c r="F37" s="129"/>
      <c r="G37" s="129"/>
      <c r="H37" s="129"/>
      <c r="I37" s="129" t="s">
        <v>82</v>
      </c>
      <c r="J37" s="129" t="s">
        <v>83</v>
      </c>
      <c r="K37" s="135" t="s">
        <v>84</v>
      </c>
      <c r="L37" s="129" t="s">
        <v>85</v>
      </c>
      <c r="M37" s="129" t="s">
        <v>86</v>
      </c>
    </row>
    <row r="38" spans="1:13">
      <c r="A38" s="129" t="s">
        <v>87</v>
      </c>
      <c r="B38" s="129"/>
      <c r="C38" s="89" t="s">
        <v>88</v>
      </c>
      <c r="D38" s="129"/>
      <c r="E38" s="129" t="s">
        <v>89</v>
      </c>
      <c r="F38" s="129"/>
      <c r="G38" s="129" t="s">
        <v>90</v>
      </c>
      <c r="H38" s="129"/>
      <c r="I38" s="129"/>
      <c r="J38" s="129"/>
      <c r="K38" s="135"/>
      <c r="L38" s="129"/>
      <c r="M38" s="129"/>
    </row>
    <row r="39" spans="1:13">
      <c r="A39" s="129" t="s">
        <v>91</v>
      </c>
      <c r="B39" s="129" t="s">
        <v>92</v>
      </c>
      <c r="C39" s="89" t="s">
        <v>91</v>
      </c>
      <c r="D39" s="129" t="s">
        <v>92</v>
      </c>
      <c r="E39" s="129" t="s">
        <v>91</v>
      </c>
      <c r="F39" s="129" t="s">
        <v>92</v>
      </c>
      <c r="G39" s="129" t="s">
        <v>91</v>
      </c>
      <c r="H39" s="129" t="s">
        <v>92</v>
      </c>
      <c r="I39" s="129"/>
      <c r="J39" s="129"/>
      <c r="K39" s="135"/>
      <c r="L39" s="129"/>
      <c r="M39" s="129"/>
    </row>
    <row r="40" ht="45" customHeight="1" spans="1:13">
      <c r="A40" s="94" t="s">
        <v>93</v>
      </c>
      <c r="B40" s="94">
        <v>20</v>
      </c>
      <c r="C40" s="89" t="s">
        <v>94</v>
      </c>
      <c r="D40" s="89">
        <v>12</v>
      </c>
      <c r="E40" s="89" t="s">
        <v>95</v>
      </c>
      <c r="F40" s="89">
        <v>4</v>
      </c>
      <c r="G40" s="89" t="s">
        <v>96</v>
      </c>
      <c r="H40" s="89">
        <v>4</v>
      </c>
      <c r="I40" s="183"/>
      <c r="J40" s="183"/>
      <c r="K40" s="89">
        <v>4</v>
      </c>
      <c r="L40" s="131" t="s">
        <v>97</v>
      </c>
      <c r="M40" s="184" t="s">
        <v>98</v>
      </c>
    </row>
    <row r="41" ht="57" customHeight="1" spans="1:13">
      <c r="A41" s="163"/>
      <c r="B41" s="163"/>
      <c r="C41" s="89"/>
      <c r="D41" s="89"/>
      <c r="E41" s="94" t="s">
        <v>99</v>
      </c>
      <c r="F41" s="89">
        <v>6</v>
      </c>
      <c r="G41" s="89" t="s">
        <v>100</v>
      </c>
      <c r="H41" s="89">
        <v>2</v>
      </c>
      <c r="I41" s="183"/>
      <c r="J41" s="183"/>
      <c r="K41" s="89">
        <v>2</v>
      </c>
      <c r="L41" s="131" t="s">
        <v>101</v>
      </c>
      <c r="M41" s="184" t="s">
        <v>102</v>
      </c>
    </row>
    <row r="42" ht="45" customHeight="1" spans="1:13">
      <c r="A42" s="163"/>
      <c r="B42" s="163"/>
      <c r="C42" s="89"/>
      <c r="D42" s="89"/>
      <c r="E42" s="163"/>
      <c r="F42" s="89"/>
      <c r="G42" s="89" t="s">
        <v>103</v>
      </c>
      <c r="H42" s="89">
        <v>2</v>
      </c>
      <c r="I42" s="183"/>
      <c r="J42" s="183"/>
      <c r="K42" s="89">
        <v>2</v>
      </c>
      <c r="L42" s="131" t="s">
        <v>104</v>
      </c>
      <c r="M42" s="184" t="s">
        <v>105</v>
      </c>
    </row>
    <row r="43" ht="62.15" customHeight="1" spans="1:13">
      <c r="A43" s="163"/>
      <c r="B43" s="163"/>
      <c r="C43" s="89"/>
      <c r="D43" s="89"/>
      <c r="E43" s="140"/>
      <c r="F43" s="89"/>
      <c r="G43" s="89" t="s">
        <v>106</v>
      </c>
      <c r="H43" s="89">
        <v>2</v>
      </c>
      <c r="I43" s="183"/>
      <c r="J43" s="183"/>
      <c r="K43" s="89">
        <v>2</v>
      </c>
      <c r="L43" s="131" t="s">
        <v>107</v>
      </c>
      <c r="M43" s="184" t="s">
        <v>108</v>
      </c>
    </row>
    <row r="44" ht="28" customHeight="1" spans="1:13">
      <c r="A44" s="163"/>
      <c r="B44" s="163"/>
      <c r="C44" s="89"/>
      <c r="D44" s="89"/>
      <c r="E44" s="94" t="s">
        <v>109</v>
      </c>
      <c r="F44" s="89">
        <v>2</v>
      </c>
      <c r="G44" s="89" t="s">
        <v>110</v>
      </c>
      <c r="H44" s="89">
        <v>1</v>
      </c>
      <c r="I44" s="183"/>
      <c r="J44" s="183"/>
      <c r="K44" s="89">
        <v>1</v>
      </c>
      <c r="L44" s="131" t="s">
        <v>111</v>
      </c>
      <c r="M44" s="184" t="s">
        <v>112</v>
      </c>
    </row>
    <row r="45" ht="28" customHeight="1" spans="1:13">
      <c r="A45" s="163"/>
      <c r="B45" s="163"/>
      <c r="C45" s="89"/>
      <c r="D45" s="89"/>
      <c r="E45" s="140"/>
      <c r="F45" s="89"/>
      <c r="G45" s="89" t="s">
        <v>113</v>
      </c>
      <c r="H45" s="89">
        <v>1</v>
      </c>
      <c r="I45" s="183"/>
      <c r="J45" s="183"/>
      <c r="K45" s="89">
        <v>1</v>
      </c>
      <c r="L45" s="131" t="s">
        <v>114</v>
      </c>
      <c r="M45" s="184" t="s">
        <v>115</v>
      </c>
    </row>
    <row r="46" ht="25" customHeight="1" spans="1:13">
      <c r="A46" s="163"/>
      <c r="B46" s="163"/>
      <c r="C46" s="94" t="s">
        <v>116</v>
      </c>
      <c r="D46" s="94">
        <v>8</v>
      </c>
      <c r="E46" s="94" t="s">
        <v>117</v>
      </c>
      <c r="F46" s="89">
        <v>5</v>
      </c>
      <c r="G46" s="89" t="s">
        <v>118</v>
      </c>
      <c r="H46" s="89">
        <v>3</v>
      </c>
      <c r="I46" s="185"/>
      <c r="J46" s="185"/>
      <c r="K46" s="89">
        <v>3</v>
      </c>
      <c r="L46" s="226" t="s">
        <v>119</v>
      </c>
      <c r="M46" s="184" t="s">
        <v>120</v>
      </c>
    </row>
    <row r="47" ht="33" customHeight="1" spans="1:13">
      <c r="A47" s="163"/>
      <c r="B47" s="163"/>
      <c r="C47" s="163"/>
      <c r="D47" s="163"/>
      <c r="E47" s="163"/>
      <c r="F47" s="89"/>
      <c r="G47" s="89"/>
      <c r="H47" s="89"/>
      <c r="I47" s="187"/>
      <c r="J47" s="187"/>
      <c r="K47" s="89"/>
      <c r="L47" s="177"/>
      <c r="M47" s="184" t="s">
        <v>121</v>
      </c>
    </row>
    <row r="48" ht="25" customHeight="1" spans="1:13">
      <c r="A48" s="163"/>
      <c r="B48" s="163"/>
      <c r="C48" s="163"/>
      <c r="D48" s="163"/>
      <c r="E48" s="163"/>
      <c r="F48" s="89"/>
      <c r="G48" s="89" t="s">
        <v>122</v>
      </c>
      <c r="H48" s="89">
        <v>2</v>
      </c>
      <c r="I48" s="185"/>
      <c r="J48" s="185"/>
      <c r="K48" s="89">
        <v>2</v>
      </c>
      <c r="L48" s="226" t="s">
        <v>123</v>
      </c>
      <c r="M48" s="184" t="s">
        <v>124</v>
      </c>
    </row>
    <row r="49" ht="30" customHeight="1" spans="1:13">
      <c r="A49" s="163"/>
      <c r="B49" s="163"/>
      <c r="C49" s="163"/>
      <c r="D49" s="163"/>
      <c r="E49" s="140"/>
      <c r="F49" s="89"/>
      <c r="G49" s="89"/>
      <c r="H49" s="89"/>
      <c r="I49" s="187"/>
      <c r="J49" s="187"/>
      <c r="K49" s="89"/>
      <c r="L49" s="177"/>
      <c r="M49" s="184" t="s">
        <v>125</v>
      </c>
    </row>
    <row r="50" ht="84" customHeight="1" spans="1:13">
      <c r="A50" s="140"/>
      <c r="B50" s="140"/>
      <c r="C50" s="140"/>
      <c r="D50" s="140"/>
      <c r="E50" s="164" t="s">
        <v>126</v>
      </c>
      <c r="F50" s="164">
        <v>3</v>
      </c>
      <c r="G50" s="164" t="s">
        <v>127</v>
      </c>
      <c r="H50" s="165">
        <v>3</v>
      </c>
      <c r="I50" s="188"/>
      <c r="J50" s="188"/>
      <c r="K50" s="165">
        <v>3</v>
      </c>
      <c r="L50" s="249" t="s">
        <v>128</v>
      </c>
      <c r="M50" s="189" t="s">
        <v>129</v>
      </c>
    </row>
    <row r="51" ht="47.25" customHeight="1" spans="1:13">
      <c r="A51" s="89" t="s">
        <v>130</v>
      </c>
      <c r="B51" s="89">
        <v>20</v>
      </c>
      <c r="C51" s="89" t="s">
        <v>131</v>
      </c>
      <c r="D51" s="89">
        <v>12</v>
      </c>
      <c r="E51" s="94" t="s">
        <v>132</v>
      </c>
      <c r="F51" s="89">
        <v>6</v>
      </c>
      <c r="G51" s="89" t="s">
        <v>133</v>
      </c>
      <c r="H51" s="89">
        <v>6</v>
      </c>
      <c r="I51" s="185"/>
      <c r="J51" s="185"/>
      <c r="K51" s="250">
        <f>ROUND(17271/19153*100*0.06,2)</f>
        <v>5.41</v>
      </c>
      <c r="L51" s="256" t="s">
        <v>134</v>
      </c>
      <c r="M51" s="184" t="s">
        <v>135</v>
      </c>
    </row>
    <row r="52" ht="108" spans="1:13">
      <c r="A52" s="89"/>
      <c r="B52" s="89"/>
      <c r="C52" s="89"/>
      <c r="D52" s="89"/>
      <c r="E52" s="89" t="s">
        <v>136</v>
      </c>
      <c r="F52" s="89">
        <v>6</v>
      </c>
      <c r="G52" s="89" t="s">
        <v>136</v>
      </c>
      <c r="H52" s="89">
        <v>6</v>
      </c>
      <c r="I52" s="183"/>
      <c r="J52" s="183"/>
      <c r="K52" s="89">
        <v>6</v>
      </c>
      <c r="L52" s="90" t="s">
        <v>137</v>
      </c>
      <c r="M52" s="184" t="s">
        <v>138</v>
      </c>
    </row>
    <row r="53" ht="43" customHeight="1" spans="1:13">
      <c r="A53" s="89"/>
      <c r="B53" s="89"/>
      <c r="C53" s="89" t="s">
        <v>139</v>
      </c>
      <c r="D53" s="89">
        <v>8</v>
      </c>
      <c r="E53" s="94" t="s">
        <v>140</v>
      </c>
      <c r="F53" s="89">
        <v>4</v>
      </c>
      <c r="G53" s="89" t="s">
        <v>141</v>
      </c>
      <c r="H53" s="89">
        <v>4</v>
      </c>
      <c r="I53" s="185"/>
      <c r="J53" s="185"/>
      <c r="K53" s="89">
        <v>4</v>
      </c>
      <c r="L53" s="226" t="s">
        <v>142</v>
      </c>
      <c r="M53" s="184" t="s">
        <v>143</v>
      </c>
    </row>
    <row r="54" ht="43" customHeight="1" spans="1:13">
      <c r="A54" s="89"/>
      <c r="B54" s="89"/>
      <c r="C54" s="89"/>
      <c r="D54" s="89"/>
      <c r="E54" s="94" t="s">
        <v>144</v>
      </c>
      <c r="F54" s="89">
        <v>4</v>
      </c>
      <c r="G54" s="94" t="s">
        <v>145</v>
      </c>
      <c r="H54" s="89">
        <v>4</v>
      </c>
      <c r="I54" s="185"/>
      <c r="J54" s="185"/>
      <c r="K54" s="191">
        <v>2</v>
      </c>
      <c r="L54" s="226" t="s">
        <v>146</v>
      </c>
      <c r="M54" s="184" t="s">
        <v>147</v>
      </c>
    </row>
    <row r="55" ht="61" customHeight="1" spans="1:13">
      <c r="A55" s="89"/>
      <c r="B55" s="89"/>
      <c r="C55" s="89"/>
      <c r="D55" s="89"/>
      <c r="E55" s="140"/>
      <c r="F55" s="89"/>
      <c r="G55" s="140"/>
      <c r="H55" s="89"/>
      <c r="I55" s="187"/>
      <c r="J55" s="187"/>
      <c r="K55" s="191"/>
      <c r="L55" s="177"/>
      <c r="M55" s="184" t="s">
        <v>148</v>
      </c>
    </row>
    <row r="56" ht="41.15" customHeight="1" spans="1:13">
      <c r="A56" s="89" t="s">
        <v>149</v>
      </c>
      <c r="B56" s="89">
        <v>30</v>
      </c>
      <c r="C56" s="89" t="s">
        <v>150</v>
      </c>
      <c r="D56" s="166">
        <v>5</v>
      </c>
      <c r="E56" s="94" t="s">
        <v>151</v>
      </c>
      <c r="F56" s="89">
        <v>3</v>
      </c>
      <c r="G56" s="89" t="s">
        <v>151</v>
      </c>
      <c r="H56" s="89">
        <v>3</v>
      </c>
      <c r="I56" s="94"/>
      <c r="J56" s="94"/>
      <c r="K56" s="89">
        <v>3</v>
      </c>
      <c r="L56" s="226" t="s">
        <v>152</v>
      </c>
      <c r="M56" s="184" t="s">
        <v>153</v>
      </c>
    </row>
    <row r="57" ht="74.15" customHeight="1" spans="1:13">
      <c r="A57" s="89"/>
      <c r="B57" s="89"/>
      <c r="C57" s="89"/>
      <c r="D57" s="167"/>
      <c r="E57" s="94" t="s">
        <v>154</v>
      </c>
      <c r="F57" s="89">
        <v>2</v>
      </c>
      <c r="G57" s="94" t="s">
        <v>155</v>
      </c>
      <c r="H57" s="94">
        <v>2</v>
      </c>
      <c r="I57" s="94"/>
      <c r="J57" s="94"/>
      <c r="K57" s="94">
        <v>2</v>
      </c>
      <c r="L57" s="95" t="s">
        <v>156</v>
      </c>
      <c r="M57" s="76" t="s">
        <v>157</v>
      </c>
    </row>
    <row r="58" ht="80.15" customHeight="1" spans="1:13">
      <c r="A58" s="89"/>
      <c r="B58" s="89"/>
      <c r="C58" s="89" t="s">
        <v>158</v>
      </c>
      <c r="D58" s="89">
        <v>25</v>
      </c>
      <c r="E58" s="94" t="s">
        <v>159</v>
      </c>
      <c r="F58" s="89">
        <v>25</v>
      </c>
      <c r="G58" s="137" t="s">
        <v>160</v>
      </c>
      <c r="H58" s="89">
        <v>1</v>
      </c>
      <c r="I58" s="89">
        <v>32</v>
      </c>
      <c r="J58" s="89">
        <f>1+2+1+4+1+10+1+1+2+1+1+3+2+1+1</f>
        <v>32</v>
      </c>
      <c r="K58" s="89">
        <v>1</v>
      </c>
      <c r="L58" s="131" t="s">
        <v>161</v>
      </c>
      <c r="M58" s="252" t="s">
        <v>162</v>
      </c>
    </row>
    <row r="59" ht="42" customHeight="1" spans="1:13">
      <c r="A59" s="89"/>
      <c r="B59" s="89"/>
      <c r="C59" s="89"/>
      <c r="D59" s="89"/>
      <c r="E59" s="163"/>
      <c r="F59" s="89"/>
      <c r="G59" s="137" t="s">
        <v>163</v>
      </c>
      <c r="H59" s="89">
        <v>1</v>
      </c>
      <c r="I59" s="89">
        <v>140</v>
      </c>
      <c r="J59" s="89">
        <f>1+6+3+8+1+6+16+1+12+4+1+4+6+3+12+6+7+7+4+1+1+1+1</f>
        <v>112</v>
      </c>
      <c r="K59" s="191">
        <f>ROUND(J59/I59*H59,2)</f>
        <v>0.8</v>
      </c>
      <c r="L59" s="131" t="s">
        <v>164</v>
      </c>
      <c r="M59" s="252"/>
    </row>
    <row r="60" ht="43.5" customHeight="1" spans="1:13">
      <c r="A60" s="89"/>
      <c r="B60" s="89"/>
      <c r="C60" s="89"/>
      <c r="D60" s="89"/>
      <c r="E60" s="163"/>
      <c r="F60" s="89"/>
      <c r="G60" s="137" t="s">
        <v>165</v>
      </c>
      <c r="H60" s="89">
        <v>1</v>
      </c>
      <c r="I60" s="89">
        <v>135</v>
      </c>
      <c r="J60" s="89">
        <v>130</v>
      </c>
      <c r="K60" s="191">
        <f>ROUND(J60/I60*H60,2)</f>
        <v>0.96</v>
      </c>
      <c r="L60" s="131" t="s">
        <v>166</v>
      </c>
      <c r="M60" s="252"/>
    </row>
    <row r="61" ht="48.65" customHeight="1" spans="1:13">
      <c r="A61" s="89"/>
      <c r="B61" s="89"/>
      <c r="C61" s="89"/>
      <c r="D61" s="89"/>
      <c r="E61" s="163"/>
      <c r="F61" s="89"/>
      <c r="G61" s="137" t="s">
        <v>167</v>
      </c>
      <c r="H61" s="89">
        <v>1</v>
      </c>
      <c r="I61" s="89">
        <v>2</v>
      </c>
      <c r="J61" s="89">
        <f>1+1+1+1</f>
        <v>4</v>
      </c>
      <c r="K61" s="89">
        <v>1</v>
      </c>
      <c r="L61" s="131" t="s">
        <v>161</v>
      </c>
      <c r="M61" s="252"/>
    </row>
    <row r="62" ht="25" customHeight="1" spans="1:13">
      <c r="A62" s="89"/>
      <c r="B62" s="89"/>
      <c r="C62" s="89"/>
      <c r="D62" s="89"/>
      <c r="E62" s="163"/>
      <c r="F62" s="89"/>
      <c r="G62" s="137" t="s">
        <v>168</v>
      </c>
      <c r="H62" s="89">
        <v>1</v>
      </c>
      <c r="I62" s="89">
        <v>3</v>
      </c>
      <c r="J62" s="89">
        <f>1+4+1</f>
        <v>6</v>
      </c>
      <c r="K62" s="89">
        <v>1</v>
      </c>
      <c r="L62" s="131" t="s">
        <v>161</v>
      </c>
      <c r="M62" s="252"/>
    </row>
    <row r="63" ht="43" customHeight="1" spans="1:13">
      <c r="A63" s="89"/>
      <c r="B63" s="89"/>
      <c r="C63" s="89"/>
      <c r="D63" s="89"/>
      <c r="E63" s="163"/>
      <c r="F63" s="89"/>
      <c r="G63" s="137" t="s">
        <v>169</v>
      </c>
      <c r="H63" s="89">
        <v>1</v>
      </c>
      <c r="I63" s="89">
        <v>21</v>
      </c>
      <c r="J63" s="89">
        <v>21</v>
      </c>
      <c r="K63" s="89">
        <v>1</v>
      </c>
      <c r="L63" s="131" t="s">
        <v>161</v>
      </c>
      <c r="M63" s="252"/>
    </row>
    <row r="64" ht="83.15" customHeight="1" spans="1:13">
      <c r="A64" s="89"/>
      <c r="B64" s="89"/>
      <c r="C64" s="89"/>
      <c r="D64" s="89"/>
      <c r="E64" s="163"/>
      <c r="F64" s="89"/>
      <c r="G64" s="137" t="s">
        <v>170</v>
      </c>
      <c r="H64" s="89">
        <v>1</v>
      </c>
      <c r="I64" s="89">
        <v>32</v>
      </c>
      <c r="J64" s="89">
        <f>4+1+3+2+9+2+1+2+1+2+2+3</f>
        <v>32</v>
      </c>
      <c r="K64" s="89">
        <v>1</v>
      </c>
      <c r="L64" s="131" t="s">
        <v>161</v>
      </c>
      <c r="M64" s="252"/>
    </row>
    <row r="65" ht="43" customHeight="1" spans="1:13">
      <c r="A65" s="89"/>
      <c r="B65" s="89"/>
      <c r="C65" s="89"/>
      <c r="D65" s="89"/>
      <c r="E65" s="163"/>
      <c r="F65" s="89"/>
      <c r="G65" s="137" t="s">
        <v>171</v>
      </c>
      <c r="H65" s="89">
        <v>2</v>
      </c>
      <c r="I65" s="89">
        <v>262</v>
      </c>
      <c r="J65" s="89">
        <f>39+9+3+28+5+5+19+62+4+11+13+8+4+10+9+29+8+7+5+11+1</f>
        <v>290</v>
      </c>
      <c r="K65" s="89">
        <v>2</v>
      </c>
      <c r="L65" s="131" t="s">
        <v>161</v>
      </c>
      <c r="M65" s="252"/>
    </row>
    <row r="66" ht="45" customHeight="1" spans="1:13">
      <c r="A66" s="89"/>
      <c r="B66" s="89"/>
      <c r="C66" s="89"/>
      <c r="D66" s="89"/>
      <c r="E66" s="163"/>
      <c r="F66" s="89"/>
      <c r="G66" s="137" t="s">
        <v>172</v>
      </c>
      <c r="H66" s="89">
        <v>1</v>
      </c>
      <c r="I66" s="89">
        <v>70</v>
      </c>
      <c r="J66" s="89">
        <v>199</v>
      </c>
      <c r="K66" s="89">
        <v>1</v>
      </c>
      <c r="L66" s="131" t="s">
        <v>161</v>
      </c>
      <c r="M66" s="252"/>
    </row>
    <row r="67" ht="40" customHeight="1" spans="1:13">
      <c r="A67" s="89"/>
      <c r="B67" s="89"/>
      <c r="C67" s="89"/>
      <c r="D67" s="89"/>
      <c r="E67" s="163"/>
      <c r="F67" s="89"/>
      <c r="G67" s="137" t="s">
        <v>173</v>
      </c>
      <c r="H67" s="89">
        <v>1</v>
      </c>
      <c r="I67" s="89">
        <v>1</v>
      </c>
      <c r="J67" s="89">
        <v>3</v>
      </c>
      <c r="K67" s="89">
        <v>1</v>
      </c>
      <c r="L67" s="131" t="s">
        <v>161</v>
      </c>
      <c r="M67" s="252"/>
    </row>
    <row r="68" ht="35.15" customHeight="1" spans="1:13">
      <c r="A68" s="89"/>
      <c r="B68" s="89"/>
      <c r="C68" s="89"/>
      <c r="D68" s="89"/>
      <c r="E68" s="94" t="s">
        <v>174</v>
      </c>
      <c r="F68" s="89"/>
      <c r="G68" s="137" t="s">
        <v>175</v>
      </c>
      <c r="H68" s="89">
        <v>4</v>
      </c>
      <c r="I68" s="89" t="s">
        <v>176</v>
      </c>
      <c r="J68" s="195">
        <v>0.9</v>
      </c>
      <c r="K68" s="89">
        <v>4</v>
      </c>
      <c r="L68" s="131" t="s">
        <v>177</v>
      </c>
      <c r="M68" s="252"/>
    </row>
    <row r="69" ht="35.15" customHeight="1" spans="1:13">
      <c r="A69" s="89"/>
      <c r="B69" s="89"/>
      <c r="C69" s="89"/>
      <c r="D69" s="89"/>
      <c r="E69" s="163"/>
      <c r="F69" s="89"/>
      <c r="G69" s="137" t="s">
        <v>178</v>
      </c>
      <c r="H69" s="89">
        <v>2</v>
      </c>
      <c r="I69" s="89">
        <v>0</v>
      </c>
      <c r="J69" s="89">
        <v>0</v>
      </c>
      <c r="K69" s="89">
        <v>2</v>
      </c>
      <c r="L69" s="131" t="s">
        <v>161</v>
      </c>
      <c r="M69" s="252"/>
    </row>
    <row r="70" ht="51" customHeight="1" spans="1:13">
      <c r="A70" s="89"/>
      <c r="B70" s="89"/>
      <c r="C70" s="89"/>
      <c r="D70" s="89"/>
      <c r="E70" s="140"/>
      <c r="F70" s="89"/>
      <c r="G70" s="137" t="s">
        <v>179</v>
      </c>
      <c r="H70" s="89">
        <v>3</v>
      </c>
      <c r="I70" s="89" t="s">
        <v>176</v>
      </c>
      <c r="J70" s="89" t="s">
        <v>176</v>
      </c>
      <c r="K70" s="89">
        <v>3</v>
      </c>
      <c r="L70" s="131" t="s">
        <v>180</v>
      </c>
      <c r="M70" s="252"/>
    </row>
    <row r="71" ht="32.15" customHeight="1" spans="1:13">
      <c r="A71" s="89"/>
      <c r="B71" s="89"/>
      <c r="C71" s="89"/>
      <c r="D71" s="89"/>
      <c r="E71" s="89" t="s">
        <v>181</v>
      </c>
      <c r="F71" s="89"/>
      <c r="G71" s="137" t="s">
        <v>182</v>
      </c>
      <c r="H71" s="89">
        <v>5</v>
      </c>
      <c r="I71" s="89" t="s">
        <v>176</v>
      </c>
      <c r="J71" s="195">
        <v>0.9</v>
      </c>
      <c r="K71" s="89">
        <v>5</v>
      </c>
      <c r="L71" s="131" t="s">
        <v>183</v>
      </c>
      <c r="M71" s="252"/>
    </row>
    <row r="72" ht="43" customHeight="1" spans="1:13">
      <c r="A72" s="89" t="s">
        <v>184</v>
      </c>
      <c r="B72" s="89">
        <v>30</v>
      </c>
      <c r="C72" s="89" t="s">
        <v>185</v>
      </c>
      <c r="D72" s="89">
        <v>25</v>
      </c>
      <c r="E72" s="94" t="s">
        <v>186</v>
      </c>
      <c r="F72" s="89">
        <v>25</v>
      </c>
      <c r="G72" s="201" t="s">
        <v>187</v>
      </c>
      <c r="H72" s="89">
        <v>6</v>
      </c>
      <c r="I72" s="195">
        <v>1</v>
      </c>
      <c r="J72" s="195">
        <v>0.95</v>
      </c>
      <c r="K72" s="191">
        <f>ROUND(95/100*5,2)</f>
        <v>4.75</v>
      </c>
      <c r="L72" s="131" t="s">
        <v>188</v>
      </c>
      <c r="M72" s="253" t="s">
        <v>189</v>
      </c>
    </row>
    <row r="73" ht="25" customHeight="1" spans="1:13">
      <c r="A73" s="89"/>
      <c r="B73" s="89"/>
      <c r="C73" s="89"/>
      <c r="D73" s="89"/>
      <c r="E73" s="200"/>
      <c r="F73" s="89"/>
      <c r="G73" s="201" t="s">
        <v>190</v>
      </c>
      <c r="H73" s="89">
        <v>4</v>
      </c>
      <c r="I73" s="195" t="s">
        <v>176</v>
      </c>
      <c r="J73" s="195">
        <v>0.9</v>
      </c>
      <c r="K73" s="89">
        <v>4</v>
      </c>
      <c r="L73" s="131" t="s">
        <v>191</v>
      </c>
      <c r="M73" s="254"/>
    </row>
    <row r="74" ht="25" customHeight="1" spans="1:13">
      <c r="A74" s="89"/>
      <c r="B74" s="89"/>
      <c r="C74" s="89"/>
      <c r="D74" s="89"/>
      <c r="E74" s="94" t="s">
        <v>192</v>
      </c>
      <c r="F74" s="89"/>
      <c r="G74" s="201" t="s">
        <v>193</v>
      </c>
      <c r="H74" s="89">
        <v>2</v>
      </c>
      <c r="I74" s="195" t="s">
        <v>194</v>
      </c>
      <c r="J74" s="89">
        <v>55000</v>
      </c>
      <c r="K74" s="89">
        <v>2</v>
      </c>
      <c r="L74" s="131" t="s">
        <v>161</v>
      </c>
      <c r="M74" s="254"/>
    </row>
    <row r="75" ht="33" customHeight="1" spans="1:13">
      <c r="A75" s="89"/>
      <c r="B75" s="89"/>
      <c r="C75" s="89"/>
      <c r="D75" s="89"/>
      <c r="E75" s="200"/>
      <c r="F75" s="89"/>
      <c r="G75" s="223" t="s">
        <v>195</v>
      </c>
      <c r="H75" s="89">
        <v>5</v>
      </c>
      <c r="I75" s="89" t="s">
        <v>176</v>
      </c>
      <c r="J75" s="195">
        <v>0.9</v>
      </c>
      <c r="K75" s="89">
        <v>5</v>
      </c>
      <c r="L75" s="131" t="s">
        <v>196</v>
      </c>
      <c r="M75" s="254"/>
    </row>
    <row r="76" ht="28" customHeight="1" spans="1:13">
      <c r="A76" s="89"/>
      <c r="B76" s="89"/>
      <c r="C76" s="89"/>
      <c r="D76" s="89"/>
      <c r="E76" s="94" t="s">
        <v>197</v>
      </c>
      <c r="F76" s="89"/>
      <c r="G76" s="137" t="s">
        <v>198</v>
      </c>
      <c r="H76" s="89">
        <v>4</v>
      </c>
      <c r="I76" s="89" t="s">
        <v>199</v>
      </c>
      <c r="J76" s="195">
        <v>0.35</v>
      </c>
      <c r="K76" s="89">
        <v>4</v>
      </c>
      <c r="L76" s="131" t="s">
        <v>200</v>
      </c>
      <c r="M76" s="254"/>
    </row>
    <row r="77" ht="30" customHeight="1" spans="1:13">
      <c r="A77" s="89"/>
      <c r="B77" s="89"/>
      <c r="C77" s="89"/>
      <c r="D77" s="89"/>
      <c r="E77" s="200"/>
      <c r="F77" s="89"/>
      <c r="G77" s="137" t="s">
        <v>201</v>
      </c>
      <c r="H77" s="89">
        <v>4</v>
      </c>
      <c r="I77" s="89" t="s">
        <v>202</v>
      </c>
      <c r="J77" s="89">
        <v>18</v>
      </c>
      <c r="K77" s="89">
        <v>4</v>
      </c>
      <c r="L77" s="131" t="s">
        <v>161</v>
      </c>
      <c r="M77" s="255"/>
    </row>
    <row r="78" ht="32.15" customHeight="1" spans="1:13">
      <c r="A78" s="89"/>
      <c r="B78" s="89"/>
      <c r="C78" s="89" t="s">
        <v>203</v>
      </c>
      <c r="D78" s="89">
        <v>5</v>
      </c>
      <c r="E78" s="89" t="s">
        <v>204</v>
      </c>
      <c r="F78" s="89">
        <v>5</v>
      </c>
      <c r="G78" s="201" t="s">
        <v>205</v>
      </c>
      <c r="H78" s="89">
        <v>5</v>
      </c>
      <c r="I78" s="94" t="s">
        <v>176</v>
      </c>
      <c r="J78" s="196">
        <v>0.95</v>
      </c>
      <c r="K78" s="89">
        <v>5</v>
      </c>
      <c r="L78" s="226" t="s">
        <v>206</v>
      </c>
      <c r="M78" s="184" t="s">
        <v>207</v>
      </c>
    </row>
    <row r="79" ht="25" customHeight="1" spans="1:13">
      <c r="A79" s="202" t="s">
        <v>208</v>
      </c>
      <c r="B79" s="203"/>
      <c r="C79" s="204"/>
      <c r="D79" s="203"/>
      <c r="E79" s="203"/>
      <c r="F79" s="203"/>
      <c r="G79" s="203"/>
      <c r="H79" s="205"/>
      <c r="I79" s="210"/>
      <c r="J79" s="210"/>
      <c r="K79" s="135">
        <f>SUM(K40:K78)</f>
        <v>95.92</v>
      </c>
      <c r="L79" s="131"/>
      <c r="M79" s="211"/>
    </row>
    <row r="80" spans="1:13">
      <c r="A80" s="206"/>
      <c r="B80" s="206"/>
      <c r="C80" s="206"/>
      <c r="D80" s="206"/>
      <c r="E80" s="206"/>
      <c r="F80" s="206"/>
      <c r="G80" s="206"/>
      <c r="H80" s="206"/>
      <c r="I80" s="206"/>
      <c r="J80" s="206"/>
      <c r="K80" s="206"/>
      <c r="L80" s="206"/>
      <c r="M80" s="206"/>
    </row>
    <row r="81" ht="57" customHeight="1" spans="1:13">
      <c r="A81" s="207" t="s">
        <v>209</v>
      </c>
      <c r="B81" s="208"/>
      <c r="C81" s="208"/>
      <c r="D81" s="208"/>
      <c r="E81" s="208"/>
      <c r="F81" s="208"/>
      <c r="G81" s="208"/>
      <c r="H81" s="208"/>
      <c r="I81" s="208"/>
      <c r="J81" s="208"/>
      <c r="K81" s="208"/>
      <c r="L81" s="208"/>
      <c r="M81" s="208"/>
    </row>
  </sheetData>
  <mergeCells count="163">
    <mergeCell ref="A2:M2"/>
    <mergeCell ref="A3:C3"/>
    <mergeCell ref="B4:C4"/>
    <mergeCell ref="D4:F4"/>
    <mergeCell ref="H4:J4"/>
    <mergeCell ref="L4:M4"/>
    <mergeCell ref="B5:C5"/>
    <mergeCell ref="D5:F5"/>
    <mergeCell ref="H5:J5"/>
    <mergeCell ref="L5:M5"/>
    <mergeCell ref="B6:C6"/>
    <mergeCell ref="D6:J6"/>
    <mergeCell ref="D7:L7"/>
    <mergeCell ref="E8:G8"/>
    <mergeCell ref="H8:I8"/>
    <mergeCell ref="J8:L8"/>
    <mergeCell ref="E9:F9"/>
    <mergeCell ref="G9:I9"/>
    <mergeCell ref="J9:L9"/>
    <mergeCell ref="E10:F10"/>
    <mergeCell ref="G10:I10"/>
    <mergeCell ref="J10:L10"/>
    <mergeCell ref="E11:F11"/>
    <mergeCell ref="G11:I11"/>
    <mergeCell ref="J11:L11"/>
    <mergeCell ref="E12:F12"/>
    <mergeCell ref="G12:I12"/>
    <mergeCell ref="J12:L12"/>
    <mergeCell ref="D13:L13"/>
    <mergeCell ref="D14:L14"/>
    <mergeCell ref="E15:G15"/>
    <mergeCell ref="H15:I15"/>
    <mergeCell ref="J15:L15"/>
    <mergeCell ref="E16:F16"/>
    <mergeCell ref="G16:H16"/>
    <mergeCell ref="I16:J16"/>
    <mergeCell ref="E17:F17"/>
    <mergeCell ref="G17:H17"/>
    <mergeCell ref="I17:J17"/>
    <mergeCell ref="E18:F18"/>
    <mergeCell ref="G18:H18"/>
    <mergeCell ref="I18:J18"/>
    <mergeCell ref="E19:F19"/>
    <mergeCell ref="G19:H19"/>
    <mergeCell ref="I19:J19"/>
    <mergeCell ref="D20:G20"/>
    <mergeCell ref="H20:I20"/>
    <mergeCell ref="J20:L20"/>
    <mergeCell ref="D21:G21"/>
    <mergeCell ref="I21:L21"/>
    <mergeCell ref="D22:G22"/>
    <mergeCell ref="I22:L22"/>
    <mergeCell ref="D23:G23"/>
    <mergeCell ref="I23:L23"/>
    <mergeCell ref="D24:G24"/>
    <mergeCell ref="I24:L24"/>
    <mergeCell ref="D25:G25"/>
    <mergeCell ref="I25:L25"/>
    <mergeCell ref="D26:G26"/>
    <mergeCell ref="I26:L26"/>
    <mergeCell ref="D27:G27"/>
    <mergeCell ref="I27:L27"/>
    <mergeCell ref="D28:G28"/>
    <mergeCell ref="I28:L28"/>
    <mergeCell ref="D29:G29"/>
    <mergeCell ref="I29:L29"/>
    <mergeCell ref="D30:G30"/>
    <mergeCell ref="I30:L30"/>
    <mergeCell ref="D31:G31"/>
    <mergeCell ref="I31:L31"/>
    <mergeCell ref="D32:G32"/>
    <mergeCell ref="I32:L32"/>
    <mergeCell ref="D33:G33"/>
    <mergeCell ref="I33:L33"/>
    <mergeCell ref="D34:G34"/>
    <mergeCell ref="I34:L34"/>
    <mergeCell ref="D35:G35"/>
    <mergeCell ref="I35:L35"/>
    <mergeCell ref="A36:M36"/>
    <mergeCell ref="A37:H37"/>
    <mergeCell ref="A38:B38"/>
    <mergeCell ref="C38:D38"/>
    <mergeCell ref="E38:F38"/>
    <mergeCell ref="G38:H38"/>
    <mergeCell ref="A79:H79"/>
    <mergeCell ref="A80:M80"/>
    <mergeCell ref="A81:M81"/>
    <mergeCell ref="A4:A6"/>
    <mergeCell ref="A7:A35"/>
    <mergeCell ref="A40:A50"/>
    <mergeCell ref="A51:A55"/>
    <mergeCell ref="A56:A71"/>
    <mergeCell ref="A72:A78"/>
    <mergeCell ref="B7:B14"/>
    <mergeCell ref="B15:B19"/>
    <mergeCell ref="B20:B35"/>
    <mergeCell ref="B40:B50"/>
    <mergeCell ref="B51:B55"/>
    <mergeCell ref="B56:B71"/>
    <mergeCell ref="B72:B78"/>
    <mergeCell ref="C9:C12"/>
    <mergeCell ref="C13:C14"/>
    <mergeCell ref="C16:C17"/>
    <mergeCell ref="C18:C19"/>
    <mergeCell ref="C21:C35"/>
    <mergeCell ref="C40:C45"/>
    <mergeCell ref="C46:C50"/>
    <mergeCell ref="C51:C52"/>
    <mergeCell ref="C53:C55"/>
    <mergeCell ref="C56:C57"/>
    <mergeCell ref="C58:C71"/>
    <mergeCell ref="C72:C77"/>
    <mergeCell ref="D40:D45"/>
    <mergeCell ref="D46:D50"/>
    <mergeCell ref="D51:D52"/>
    <mergeCell ref="D53:D55"/>
    <mergeCell ref="D56:D57"/>
    <mergeCell ref="D58:D71"/>
    <mergeCell ref="D72:D77"/>
    <mergeCell ref="E41:E43"/>
    <mergeCell ref="E44:E45"/>
    <mergeCell ref="E46:E49"/>
    <mergeCell ref="E54:E55"/>
    <mergeCell ref="E58:E67"/>
    <mergeCell ref="E68:E70"/>
    <mergeCell ref="E72:E73"/>
    <mergeCell ref="E74:E75"/>
    <mergeCell ref="E76:E77"/>
    <mergeCell ref="F41:F43"/>
    <mergeCell ref="F44:F45"/>
    <mergeCell ref="F46:F49"/>
    <mergeCell ref="F54:F55"/>
    <mergeCell ref="F58:F71"/>
    <mergeCell ref="F72:F77"/>
    <mergeCell ref="G46:G47"/>
    <mergeCell ref="G48:G49"/>
    <mergeCell ref="G54:G55"/>
    <mergeCell ref="H21:H35"/>
    <mergeCell ref="H46:H47"/>
    <mergeCell ref="H48:H49"/>
    <mergeCell ref="H54:H55"/>
    <mergeCell ref="I37:I39"/>
    <mergeCell ref="I46:I47"/>
    <mergeCell ref="I48:I49"/>
    <mergeCell ref="I54:I55"/>
    <mergeCell ref="J37:J39"/>
    <mergeCell ref="J46:J47"/>
    <mergeCell ref="J48:J49"/>
    <mergeCell ref="J54:J55"/>
    <mergeCell ref="K37:K39"/>
    <mergeCell ref="K46:K47"/>
    <mergeCell ref="K48:K49"/>
    <mergeCell ref="K54:K55"/>
    <mergeCell ref="L37:L39"/>
    <mergeCell ref="L46:L47"/>
    <mergeCell ref="L48:L49"/>
    <mergeCell ref="L54:L55"/>
    <mergeCell ref="M8:M14"/>
    <mergeCell ref="M16:M19"/>
    <mergeCell ref="M21:M35"/>
    <mergeCell ref="M37:M39"/>
    <mergeCell ref="M58:M71"/>
    <mergeCell ref="M72:M77"/>
  </mergeCells>
  <pageMargins left="0.7" right="0.7" top="0.75" bottom="0.75" header="0.3" footer="0.3"/>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63"/>
  <sheetViews>
    <sheetView topLeftCell="B9" workbookViewId="0">
      <selection activeCell="I56" sqref="I56"/>
    </sheetView>
  </sheetViews>
  <sheetFormatPr defaultColWidth="9" defaultRowHeight="14.25"/>
  <cols>
    <col min="2" max="2" width="9.08333333333333" customWidth="1"/>
    <col min="3" max="3" width="12.8333333333333" customWidth="1"/>
    <col min="4" max="4" width="13.5" customWidth="1"/>
    <col min="7" max="7" width="28.8333333333333" customWidth="1"/>
    <col min="10" max="10" width="11.3333333333333" customWidth="1"/>
    <col min="11" max="11" width="12.75" customWidth="1"/>
    <col min="12" max="12" width="18.8333333333333" customWidth="1"/>
    <col min="13" max="13" width="43.3333333333333" customWidth="1"/>
  </cols>
  <sheetData>
    <row r="1" spans="1:13">
      <c r="A1" s="120" t="s">
        <v>0</v>
      </c>
      <c r="B1" s="121"/>
      <c r="C1" s="122"/>
      <c r="D1" s="121"/>
      <c r="E1" s="121"/>
      <c r="F1" s="121"/>
      <c r="G1" s="121"/>
      <c r="H1" s="123"/>
      <c r="I1" s="169"/>
      <c r="J1" s="169"/>
      <c r="K1" s="123"/>
      <c r="L1" s="121"/>
      <c r="M1" s="121"/>
    </row>
    <row r="2" ht="18.75" spans="1:13">
      <c r="A2" s="124" t="s">
        <v>1</v>
      </c>
      <c r="B2" s="124"/>
      <c r="C2" s="124"/>
      <c r="D2" s="124"/>
      <c r="E2" s="124"/>
      <c r="F2" s="124"/>
      <c r="G2" s="124"/>
      <c r="H2" s="124"/>
      <c r="I2" s="124"/>
      <c r="J2" s="124"/>
      <c r="K2" s="124"/>
      <c r="L2" s="124"/>
      <c r="M2" s="124"/>
    </row>
    <row r="3" ht="20.15" customHeight="1" spans="1:13">
      <c r="A3" s="125" t="s">
        <v>2</v>
      </c>
      <c r="B3" s="125"/>
      <c r="C3" s="126"/>
      <c r="D3" s="127"/>
      <c r="E3" s="128"/>
      <c r="F3" s="128"/>
      <c r="G3" s="128"/>
      <c r="H3" s="123"/>
      <c r="I3" s="169"/>
      <c r="J3" s="169"/>
      <c r="K3" s="170"/>
      <c r="L3" s="121"/>
      <c r="M3" s="170" t="s">
        <v>3</v>
      </c>
    </row>
    <row r="4" ht="20.15" customHeight="1" spans="1:13">
      <c r="A4" s="129" t="s">
        <v>4</v>
      </c>
      <c r="B4" s="130" t="s">
        <v>5</v>
      </c>
      <c r="C4" s="131"/>
      <c r="D4" s="132" t="s">
        <v>210</v>
      </c>
      <c r="E4" s="132"/>
      <c r="F4" s="132"/>
      <c r="G4" s="133" t="s">
        <v>7</v>
      </c>
      <c r="H4" s="134">
        <v>2019</v>
      </c>
      <c r="I4" s="134"/>
      <c r="J4" s="134"/>
      <c r="K4" s="133" t="s">
        <v>8</v>
      </c>
      <c r="L4" s="132">
        <v>9543.4</v>
      </c>
      <c r="M4" s="132"/>
    </row>
    <row r="5" ht="20.15" customHeight="1" spans="1:13">
      <c r="A5" s="135"/>
      <c r="B5" s="130" t="s">
        <v>9</v>
      </c>
      <c r="C5" s="131"/>
      <c r="D5" s="132"/>
      <c r="E5" s="132"/>
      <c r="F5" s="132"/>
      <c r="G5" s="136" t="s">
        <v>10</v>
      </c>
      <c r="H5" s="134"/>
      <c r="I5" s="134"/>
      <c r="J5" s="134"/>
      <c r="K5" s="136" t="s">
        <v>11</v>
      </c>
      <c r="L5" s="132"/>
      <c r="M5" s="132"/>
    </row>
    <row r="6" ht="117" customHeight="1" spans="1:13">
      <c r="A6" s="135"/>
      <c r="B6" s="130" t="s">
        <v>12</v>
      </c>
      <c r="C6" s="131"/>
      <c r="D6" s="137" t="s">
        <v>211</v>
      </c>
      <c r="E6" s="137"/>
      <c r="F6" s="137"/>
      <c r="G6" s="137"/>
      <c r="H6" s="137"/>
      <c r="I6" s="137"/>
      <c r="J6" s="137"/>
      <c r="K6" s="171" t="s">
        <v>14</v>
      </c>
      <c r="L6" s="172"/>
      <c r="M6" s="134" t="s">
        <v>15</v>
      </c>
    </row>
    <row r="7" ht="20.15" customHeight="1" spans="1:13">
      <c r="A7" s="129" t="s">
        <v>16</v>
      </c>
      <c r="B7" s="138" t="s">
        <v>17</v>
      </c>
      <c r="C7" s="139" t="s">
        <v>18</v>
      </c>
      <c r="D7" s="140">
        <v>9543.4</v>
      </c>
      <c r="E7" s="140"/>
      <c r="F7" s="140"/>
      <c r="G7" s="140"/>
      <c r="H7" s="140"/>
      <c r="I7" s="140"/>
      <c r="J7" s="140"/>
      <c r="K7" s="89"/>
      <c r="L7" s="89"/>
      <c r="M7" s="172" t="s">
        <v>19</v>
      </c>
    </row>
    <row r="8" ht="20.15" customHeight="1" spans="1:13">
      <c r="A8" s="129"/>
      <c r="B8" s="138"/>
      <c r="C8" s="141" t="s">
        <v>20</v>
      </c>
      <c r="D8" s="139" t="s">
        <v>21</v>
      </c>
      <c r="E8" s="134">
        <v>2443.4</v>
      </c>
      <c r="F8" s="134"/>
      <c r="G8" s="134"/>
      <c r="H8" s="142" t="s">
        <v>22</v>
      </c>
      <c r="I8" s="173"/>
      <c r="J8" s="123">
        <v>7100</v>
      </c>
      <c r="K8" s="123"/>
      <c r="L8" s="123"/>
      <c r="M8" s="131" t="s">
        <v>23</v>
      </c>
    </row>
    <row r="9" ht="20.15" customHeight="1" spans="1:13">
      <c r="A9" s="129"/>
      <c r="B9" s="138"/>
      <c r="C9" s="131" t="s">
        <v>24</v>
      </c>
      <c r="D9" s="89" t="s">
        <v>25</v>
      </c>
      <c r="E9" s="89" t="s">
        <v>18</v>
      </c>
      <c r="F9" s="89"/>
      <c r="G9" s="89" t="s">
        <v>212</v>
      </c>
      <c r="H9" s="89"/>
      <c r="I9" s="89"/>
      <c r="J9" s="89" t="s">
        <v>28</v>
      </c>
      <c r="K9" s="89"/>
      <c r="L9" s="143"/>
      <c r="M9" s="130"/>
    </row>
    <row r="10" ht="20.15" customHeight="1" spans="1:13">
      <c r="A10" s="129"/>
      <c r="B10" s="138"/>
      <c r="C10" s="131"/>
      <c r="D10" s="89" t="s">
        <v>29</v>
      </c>
      <c r="E10" s="89">
        <v>600</v>
      </c>
      <c r="F10" s="89"/>
      <c r="G10" s="89">
        <v>600</v>
      </c>
      <c r="H10" s="89"/>
      <c r="I10" s="89"/>
      <c r="J10" s="143" t="s">
        <v>30</v>
      </c>
      <c r="K10" s="144"/>
      <c r="L10" s="144"/>
      <c r="M10" s="130"/>
    </row>
    <row r="11" ht="20.15" customHeight="1" spans="1:13">
      <c r="A11" s="129"/>
      <c r="B11" s="138"/>
      <c r="C11" s="131"/>
      <c r="D11" s="89" t="s">
        <v>29</v>
      </c>
      <c r="E11" s="89">
        <v>6900</v>
      </c>
      <c r="F11" s="89"/>
      <c r="G11" s="89">
        <v>6900</v>
      </c>
      <c r="H11" s="89"/>
      <c r="I11" s="89"/>
      <c r="J11" s="143" t="s">
        <v>213</v>
      </c>
      <c r="K11" s="144"/>
      <c r="L11" s="144"/>
      <c r="M11" s="130"/>
    </row>
    <row r="12" ht="20.15" customHeight="1" spans="1:13">
      <c r="A12" s="129"/>
      <c r="B12" s="138"/>
      <c r="C12" s="131"/>
      <c r="D12" s="89" t="s">
        <v>29</v>
      </c>
      <c r="E12" s="89">
        <v>2043.4</v>
      </c>
      <c r="F12" s="89"/>
      <c r="G12" s="89">
        <v>2043.4</v>
      </c>
      <c r="H12" s="89"/>
      <c r="I12" s="89"/>
      <c r="J12" s="143" t="s">
        <v>214</v>
      </c>
      <c r="K12" s="144"/>
      <c r="L12" s="144"/>
      <c r="M12" s="130"/>
    </row>
    <row r="13" ht="20.15" customHeight="1" spans="1:13">
      <c r="A13" s="129"/>
      <c r="B13" s="138"/>
      <c r="C13" s="131" t="s">
        <v>33</v>
      </c>
      <c r="D13" s="143" t="s">
        <v>215</v>
      </c>
      <c r="E13" s="144"/>
      <c r="F13" s="144"/>
      <c r="G13" s="144"/>
      <c r="H13" s="144"/>
      <c r="I13" s="144"/>
      <c r="J13" s="144"/>
      <c r="K13" s="144"/>
      <c r="L13" s="144"/>
      <c r="M13" s="130"/>
    </row>
    <row r="14" ht="33.75" customHeight="1" spans="1:13">
      <c r="A14" s="129"/>
      <c r="B14" s="138"/>
      <c r="C14" s="131"/>
      <c r="D14" s="24" t="s">
        <v>35</v>
      </c>
      <c r="E14" s="25"/>
      <c r="F14" s="25"/>
      <c r="G14" s="25"/>
      <c r="H14" s="25"/>
      <c r="I14" s="25"/>
      <c r="J14" s="25"/>
      <c r="K14" s="25"/>
      <c r="L14" s="25"/>
      <c r="M14" s="130"/>
    </row>
    <row r="15" ht="20.15" customHeight="1" spans="1:13">
      <c r="A15" s="129"/>
      <c r="B15" s="145" t="s">
        <v>36</v>
      </c>
      <c r="C15" s="141" t="s">
        <v>37</v>
      </c>
      <c r="D15" s="139" t="s">
        <v>21</v>
      </c>
      <c r="E15" s="134">
        <v>2443.4</v>
      </c>
      <c r="F15" s="134"/>
      <c r="G15" s="134"/>
      <c r="H15" s="142" t="s">
        <v>22</v>
      </c>
      <c r="I15" s="173"/>
      <c r="J15" s="123">
        <v>7100</v>
      </c>
      <c r="K15" s="123"/>
      <c r="L15" s="123"/>
      <c r="M15" s="172" t="s">
        <v>19</v>
      </c>
    </row>
    <row r="16" ht="29.25" customHeight="1" spans="1:13">
      <c r="A16" s="129"/>
      <c r="B16" s="138"/>
      <c r="C16" s="146" t="s">
        <v>39</v>
      </c>
      <c r="D16" s="89" t="s">
        <v>25</v>
      </c>
      <c r="E16" s="89" t="s">
        <v>40</v>
      </c>
      <c r="F16" s="89"/>
      <c r="G16" s="89" t="s">
        <v>41</v>
      </c>
      <c r="H16" s="89"/>
      <c r="I16" s="89" t="s">
        <v>42</v>
      </c>
      <c r="J16" s="89"/>
      <c r="K16" s="129" t="s">
        <v>43</v>
      </c>
      <c r="L16" s="174"/>
      <c r="M16" s="131" t="s">
        <v>216</v>
      </c>
    </row>
    <row r="17" ht="33" customHeight="1" spans="1:13">
      <c r="A17" s="129"/>
      <c r="B17" s="138"/>
      <c r="C17" s="146"/>
      <c r="D17" s="89" t="s">
        <v>29</v>
      </c>
      <c r="E17" s="89">
        <v>5310.45</v>
      </c>
      <c r="F17" s="89"/>
      <c r="G17" s="89">
        <v>1803.87</v>
      </c>
      <c r="H17" s="89"/>
      <c r="I17" s="89">
        <v>3506.58</v>
      </c>
      <c r="J17" s="89"/>
      <c r="K17" s="89" t="s">
        <v>43</v>
      </c>
      <c r="L17" s="174"/>
      <c r="M17" s="131"/>
    </row>
    <row r="18" ht="41.25" customHeight="1" spans="1:13">
      <c r="A18" s="129"/>
      <c r="B18" s="138"/>
      <c r="C18" s="147" t="s">
        <v>45</v>
      </c>
      <c r="D18" s="140" t="s">
        <v>46</v>
      </c>
      <c r="E18" s="89" t="s">
        <v>47</v>
      </c>
      <c r="F18" s="89"/>
      <c r="G18" s="89" t="s">
        <v>48</v>
      </c>
      <c r="H18" s="89"/>
      <c r="I18" s="89" t="s">
        <v>37</v>
      </c>
      <c r="J18" s="89"/>
      <c r="K18" s="175" t="s">
        <v>43</v>
      </c>
      <c r="L18" s="176"/>
      <c r="M18" s="131"/>
    </row>
    <row r="19" ht="72.75" customHeight="1" spans="1:13">
      <c r="A19" s="129"/>
      <c r="B19" s="138"/>
      <c r="C19" s="147"/>
      <c r="D19" s="149"/>
      <c r="E19" s="89">
        <v>2019</v>
      </c>
      <c r="F19" s="89"/>
      <c r="G19" s="89">
        <v>9543.4</v>
      </c>
      <c r="H19" s="89"/>
      <c r="I19" s="89">
        <v>5310.45</v>
      </c>
      <c r="J19" s="89"/>
      <c r="K19" s="175"/>
      <c r="L19" s="176"/>
      <c r="M19" s="131"/>
    </row>
    <row r="20" ht="150" customHeight="1" spans="1:13">
      <c r="A20" s="129"/>
      <c r="B20" s="138" t="s">
        <v>49</v>
      </c>
      <c r="C20" s="139" t="s">
        <v>50</v>
      </c>
      <c r="D20" s="212" t="s">
        <v>217</v>
      </c>
      <c r="E20" s="212"/>
      <c r="F20" s="212"/>
      <c r="G20" s="212"/>
      <c r="H20" s="89" t="s">
        <v>52</v>
      </c>
      <c r="I20" s="89"/>
      <c r="J20" s="131" t="s">
        <v>218</v>
      </c>
      <c r="K20" s="131"/>
      <c r="L20" s="131"/>
      <c r="M20" s="172" t="s">
        <v>19</v>
      </c>
    </row>
    <row r="21" ht="32.5" customHeight="1" spans="1:13">
      <c r="A21" s="129"/>
      <c r="B21" s="138"/>
      <c r="C21" s="151" t="s">
        <v>54</v>
      </c>
      <c r="D21" s="213" t="s">
        <v>219</v>
      </c>
      <c r="E21" s="214"/>
      <c r="F21" s="214"/>
      <c r="G21" s="215"/>
      <c r="H21" s="153" t="s">
        <v>56</v>
      </c>
      <c r="I21" s="213" t="s">
        <v>220</v>
      </c>
      <c r="J21" s="214"/>
      <c r="K21" s="214"/>
      <c r="L21" s="215"/>
      <c r="M21" s="226" t="s">
        <v>221</v>
      </c>
    </row>
    <row r="22" ht="34.5" customHeight="1" spans="1:13">
      <c r="A22" s="129"/>
      <c r="B22" s="138"/>
      <c r="C22" s="154"/>
      <c r="D22" s="216" t="s">
        <v>222</v>
      </c>
      <c r="E22" s="217"/>
      <c r="F22" s="217"/>
      <c r="G22" s="218"/>
      <c r="H22" s="153"/>
      <c r="I22" s="227" t="s">
        <v>223</v>
      </c>
      <c r="J22" s="228"/>
      <c r="K22" s="228"/>
      <c r="L22" s="229"/>
      <c r="M22" s="198"/>
    </row>
    <row r="23" ht="42" customHeight="1" spans="1:13">
      <c r="A23" s="129"/>
      <c r="B23" s="138"/>
      <c r="C23" s="154"/>
      <c r="D23" s="216" t="s">
        <v>224</v>
      </c>
      <c r="E23" s="217"/>
      <c r="F23" s="217"/>
      <c r="G23" s="218"/>
      <c r="H23" s="153"/>
      <c r="I23" s="181" t="s">
        <v>224</v>
      </c>
      <c r="J23" s="181"/>
      <c r="K23" s="181"/>
      <c r="L23" s="182"/>
      <c r="M23" s="198"/>
    </row>
    <row r="24" ht="20.15" customHeight="1" spans="1:13">
      <c r="A24" s="129"/>
      <c r="B24" s="138"/>
      <c r="C24" s="154"/>
      <c r="D24" s="216" t="s">
        <v>225</v>
      </c>
      <c r="E24" s="217"/>
      <c r="F24" s="217"/>
      <c r="G24" s="218"/>
      <c r="H24" s="129"/>
      <c r="I24" s="181" t="s">
        <v>225</v>
      </c>
      <c r="J24" s="181"/>
      <c r="K24" s="181"/>
      <c r="L24" s="182"/>
      <c r="M24" s="177"/>
    </row>
    <row r="25" ht="20.15" customHeight="1" spans="1:13">
      <c r="A25" s="151"/>
      <c r="B25" s="157"/>
      <c r="C25" s="154"/>
      <c r="D25" s="219" t="s">
        <v>226</v>
      </c>
      <c r="E25" s="220"/>
      <c r="F25" s="220"/>
      <c r="G25" s="221"/>
      <c r="H25" s="129"/>
      <c r="I25" s="181" t="s">
        <v>227</v>
      </c>
      <c r="J25" s="181"/>
      <c r="K25" s="181"/>
      <c r="L25" s="182"/>
      <c r="M25" s="76"/>
    </row>
    <row r="26" ht="20.15" customHeight="1" spans="1:13">
      <c r="A26" s="151"/>
      <c r="B26" s="157"/>
      <c r="C26" s="154"/>
      <c r="D26" s="158" t="s">
        <v>228</v>
      </c>
      <c r="E26" s="159"/>
      <c r="F26" s="159"/>
      <c r="G26" s="160"/>
      <c r="H26" s="129"/>
      <c r="I26" s="181" t="s">
        <v>228</v>
      </c>
      <c r="J26" s="181"/>
      <c r="K26" s="181"/>
      <c r="L26" s="182"/>
      <c r="M26" s="76"/>
    </row>
    <row r="27" ht="20.15" customHeight="1" spans="1:13">
      <c r="A27" s="151"/>
      <c r="B27" s="157"/>
      <c r="C27" s="154"/>
      <c r="D27" s="158" t="s">
        <v>229</v>
      </c>
      <c r="E27" s="159"/>
      <c r="F27" s="159"/>
      <c r="G27" s="160"/>
      <c r="H27" s="129"/>
      <c r="I27" s="181" t="s">
        <v>230</v>
      </c>
      <c r="J27" s="181"/>
      <c r="K27" s="181"/>
      <c r="L27" s="182"/>
      <c r="M27" s="76"/>
    </row>
    <row r="28" ht="20.15" customHeight="1" spans="1:13">
      <c r="A28" s="151"/>
      <c r="B28" s="157"/>
      <c r="C28" s="154"/>
      <c r="D28" s="158"/>
      <c r="E28" s="159"/>
      <c r="F28" s="159"/>
      <c r="G28" s="160"/>
      <c r="H28" s="129"/>
      <c r="I28" s="181"/>
      <c r="J28" s="181"/>
      <c r="K28" s="181"/>
      <c r="L28" s="182"/>
      <c r="M28" s="76"/>
    </row>
    <row r="29" spans="1:13">
      <c r="A29" s="161" t="s">
        <v>80</v>
      </c>
      <c r="B29" s="161"/>
      <c r="C29" s="162"/>
      <c r="D29" s="161"/>
      <c r="E29" s="161"/>
      <c r="F29" s="161"/>
      <c r="G29" s="161"/>
      <c r="H29" s="161"/>
      <c r="I29" s="161"/>
      <c r="J29" s="161"/>
      <c r="K29" s="161"/>
      <c r="L29" s="161"/>
      <c r="M29" s="161"/>
    </row>
    <row r="30" spans="1:13">
      <c r="A30" s="129" t="s">
        <v>81</v>
      </c>
      <c r="B30" s="129"/>
      <c r="C30" s="89"/>
      <c r="D30" s="129"/>
      <c r="E30" s="129"/>
      <c r="F30" s="129"/>
      <c r="G30" s="129"/>
      <c r="H30" s="129"/>
      <c r="I30" s="129" t="s">
        <v>82</v>
      </c>
      <c r="J30" s="129" t="s">
        <v>83</v>
      </c>
      <c r="K30" s="135" t="s">
        <v>84</v>
      </c>
      <c r="L30" s="129" t="s">
        <v>85</v>
      </c>
      <c r="M30" s="129" t="s">
        <v>86</v>
      </c>
    </row>
    <row r="31" spans="1:13">
      <c r="A31" s="129" t="s">
        <v>87</v>
      </c>
      <c r="B31" s="129"/>
      <c r="C31" s="89" t="s">
        <v>88</v>
      </c>
      <c r="D31" s="129"/>
      <c r="E31" s="129" t="s">
        <v>89</v>
      </c>
      <c r="F31" s="129"/>
      <c r="G31" s="129" t="s">
        <v>90</v>
      </c>
      <c r="H31" s="129"/>
      <c r="I31" s="129"/>
      <c r="J31" s="129"/>
      <c r="K31" s="135"/>
      <c r="L31" s="129"/>
      <c r="M31" s="129"/>
    </row>
    <row r="32" spans="1:13">
      <c r="A32" s="129" t="s">
        <v>91</v>
      </c>
      <c r="B32" s="129" t="s">
        <v>92</v>
      </c>
      <c r="C32" s="89" t="s">
        <v>91</v>
      </c>
      <c r="D32" s="129" t="s">
        <v>92</v>
      </c>
      <c r="E32" s="129" t="s">
        <v>91</v>
      </c>
      <c r="F32" s="129" t="s">
        <v>92</v>
      </c>
      <c r="G32" s="129" t="s">
        <v>91</v>
      </c>
      <c r="H32" s="129" t="s">
        <v>92</v>
      </c>
      <c r="I32" s="129"/>
      <c r="J32" s="129"/>
      <c r="K32" s="135"/>
      <c r="L32" s="129"/>
      <c r="M32" s="129"/>
    </row>
    <row r="33" ht="45" customHeight="1" spans="1:13">
      <c r="A33" s="94" t="s">
        <v>93</v>
      </c>
      <c r="B33" s="94">
        <v>20</v>
      </c>
      <c r="C33" s="89" t="s">
        <v>94</v>
      </c>
      <c r="D33" s="89">
        <v>12</v>
      </c>
      <c r="E33" s="89" t="s">
        <v>95</v>
      </c>
      <c r="F33" s="89">
        <v>4</v>
      </c>
      <c r="G33" s="89" t="s">
        <v>96</v>
      </c>
      <c r="H33" s="89">
        <v>4</v>
      </c>
      <c r="I33" s="183"/>
      <c r="J33" s="183"/>
      <c r="K33" s="132">
        <v>4</v>
      </c>
      <c r="L33" s="230" t="s">
        <v>97</v>
      </c>
      <c r="M33" s="184" t="s">
        <v>98</v>
      </c>
    </row>
    <row r="34" ht="45" customHeight="1" spans="1:13">
      <c r="A34" s="163"/>
      <c r="B34" s="163"/>
      <c r="C34" s="89"/>
      <c r="D34" s="89"/>
      <c r="E34" s="94" t="s">
        <v>99</v>
      </c>
      <c r="F34" s="89">
        <v>6</v>
      </c>
      <c r="G34" s="89" t="s">
        <v>100</v>
      </c>
      <c r="H34" s="89">
        <v>2</v>
      </c>
      <c r="I34" s="183"/>
      <c r="J34" s="183"/>
      <c r="K34" s="132">
        <v>2</v>
      </c>
      <c r="L34" s="230" t="s">
        <v>101</v>
      </c>
      <c r="M34" s="184" t="s">
        <v>102</v>
      </c>
    </row>
    <row r="35" ht="45" customHeight="1" spans="1:13">
      <c r="A35" s="163"/>
      <c r="B35" s="163"/>
      <c r="C35" s="89"/>
      <c r="D35" s="89"/>
      <c r="E35" s="163"/>
      <c r="F35" s="89"/>
      <c r="G35" s="89" t="s">
        <v>103</v>
      </c>
      <c r="H35" s="89">
        <v>2</v>
      </c>
      <c r="I35" s="183"/>
      <c r="J35" s="183"/>
      <c r="K35" s="132">
        <v>2</v>
      </c>
      <c r="L35" s="230" t="s">
        <v>104</v>
      </c>
      <c r="M35" s="184" t="s">
        <v>105</v>
      </c>
    </row>
    <row r="36" ht="45" customHeight="1" spans="1:13">
      <c r="A36" s="163"/>
      <c r="B36" s="163"/>
      <c r="C36" s="89"/>
      <c r="D36" s="89"/>
      <c r="E36" s="140"/>
      <c r="F36" s="89"/>
      <c r="G36" s="89" t="s">
        <v>106</v>
      </c>
      <c r="H36" s="89">
        <v>2</v>
      </c>
      <c r="I36" s="183"/>
      <c r="J36" s="183"/>
      <c r="K36" s="132">
        <v>2</v>
      </c>
      <c r="L36" s="230" t="s">
        <v>107</v>
      </c>
      <c r="M36" s="184" t="s">
        <v>108</v>
      </c>
    </row>
    <row r="37" ht="45" customHeight="1" spans="1:13">
      <c r="A37" s="163"/>
      <c r="B37" s="163"/>
      <c r="C37" s="89"/>
      <c r="D37" s="89"/>
      <c r="E37" s="94" t="s">
        <v>109</v>
      </c>
      <c r="F37" s="89">
        <v>2</v>
      </c>
      <c r="G37" s="89" t="s">
        <v>110</v>
      </c>
      <c r="H37" s="89">
        <v>1</v>
      </c>
      <c r="I37" s="183"/>
      <c r="J37" s="183"/>
      <c r="K37" s="132">
        <v>1</v>
      </c>
      <c r="L37" s="76" t="s">
        <v>111</v>
      </c>
      <c r="M37" s="184" t="s">
        <v>112</v>
      </c>
    </row>
    <row r="38" ht="25" customHeight="1" spans="1:13">
      <c r="A38" s="163"/>
      <c r="B38" s="163"/>
      <c r="C38" s="89"/>
      <c r="D38" s="89"/>
      <c r="E38" s="140"/>
      <c r="F38" s="89"/>
      <c r="G38" s="89" t="s">
        <v>113</v>
      </c>
      <c r="H38" s="89">
        <v>1</v>
      </c>
      <c r="I38" s="183"/>
      <c r="J38" s="183"/>
      <c r="K38" s="132">
        <v>1</v>
      </c>
      <c r="L38" s="230" t="s">
        <v>114</v>
      </c>
      <c r="M38" s="184" t="s">
        <v>115</v>
      </c>
    </row>
    <row r="39" ht="25" customHeight="1" spans="1:13">
      <c r="A39" s="163"/>
      <c r="B39" s="163"/>
      <c r="C39" s="94" t="s">
        <v>116</v>
      </c>
      <c r="D39" s="94">
        <v>8</v>
      </c>
      <c r="E39" s="94" t="s">
        <v>117</v>
      </c>
      <c r="F39" s="89">
        <v>5</v>
      </c>
      <c r="G39" s="89" t="s">
        <v>118</v>
      </c>
      <c r="H39" s="89">
        <v>3</v>
      </c>
      <c r="I39" s="185"/>
      <c r="J39" s="185"/>
      <c r="K39" s="186">
        <v>3</v>
      </c>
      <c r="L39" s="192" t="s">
        <v>119</v>
      </c>
      <c r="M39" s="184" t="s">
        <v>120</v>
      </c>
    </row>
    <row r="40" ht="25" customHeight="1" spans="1:13">
      <c r="A40" s="163"/>
      <c r="B40" s="163"/>
      <c r="C40" s="163"/>
      <c r="D40" s="163"/>
      <c r="E40" s="163"/>
      <c r="F40" s="89"/>
      <c r="G40" s="89"/>
      <c r="H40" s="89"/>
      <c r="I40" s="187"/>
      <c r="J40" s="187"/>
      <c r="K40" s="175"/>
      <c r="L40" s="231"/>
      <c r="M40" s="184" t="s">
        <v>121</v>
      </c>
    </row>
    <row r="41" ht="25" customHeight="1" spans="1:13">
      <c r="A41" s="163"/>
      <c r="B41" s="163"/>
      <c r="C41" s="163"/>
      <c r="D41" s="163"/>
      <c r="E41" s="163"/>
      <c r="F41" s="89"/>
      <c r="G41" s="89" t="s">
        <v>122</v>
      </c>
      <c r="H41" s="89">
        <v>2</v>
      </c>
      <c r="I41" s="185"/>
      <c r="J41" s="185"/>
      <c r="K41" s="186">
        <v>2</v>
      </c>
      <c r="L41" s="192" t="s">
        <v>123</v>
      </c>
      <c r="M41" s="184" t="s">
        <v>124</v>
      </c>
    </row>
    <row r="42" ht="25" customHeight="1" spans="1:13">
      <c r="A42" s="163"/>
      <c r="B42" s="163"/>
      <c r="C42" s="163"/>
      <c r="D42" s="163"/>
      <c r="E42" s="140"/>
      <c r="F42" s="89"/>
      <c r="G42" s="89"/>
      <c r="H42" s="89"/>
      <c r="I42" s="187"/>
      <c r="J42" s="187"/>
      <c r="K42" s="175"/>
      <c r="L42" s="231"/>
      <c r="M42" s="184" t="s">
        <v>125</v>
      </c>
    </row>
    <row r="43" ht="80.25" customHeight="1" spans="1:13">
      <c r="A43" s="140"/>
      <c r="B43" s="140"/>
      <c r="C43" s="140"/>
      <c r="D43" s="140"/>
      <c r="E43" s="164" t="s">
        <v>126</v>
      </c>
      <c r="F43" s="164">
        <v>3</v>
      </c>
      <c r="G43" s="164" t="s">
        <v>127</v>
      </c>
      <c r="H43" s="165">
        <v>3</v>
      </c>
      <c r="I43" s="188"/>
      <c r="J43" s="188"/>
      <c r="K43" s="132">
        <v>3</v>
      </c>
      <c r="L43" s="257" t="s">
        <v>231</v>
      </c>
      <c r="M43" s="189" t="s">
        <v>129</v>
      </c>
    </row>
    <row r="44" ht="47.25" customHeight="1" spans="1:13">
      <c r="A44" s="89" t="s">
        <v>130</v>
      </c>
      <c r="B44" s="89">
        <v>20</v>
      </c>
      <c r="C44" s="89" t="s">
        <v>131</v>
      </c>
      <c r="D44" s="89">
        <v>12</v>
      </c>
      <c r="E44" s="94" t="s">
        <v>132</v>
      </c>
      <c r="F44" s="89">
        <v>6</v>
      </c>
      <c r="G44" s="89" t="s">
        <v>133</v>
      </c>
      <c r="H44" s="89">
        <v>6</v>
      </c>
      <c r="I44" s="185"/>
      <c r="J44" s="185"/>
      <c r="K44" s="190">
        <f>ROUND(5310.45/9543.4*100*0.06,2)</f>
        <v>3.34</v>
      </c>
      <c r="L44" s="257" t="s">
        <v>232</v>
      </c>
      <c r="M44" s="184" t="s">
        <v>135</v>
      </c>
    </row>
    <row r="45" ht="108" spans="1:13">
      <c r="A45" s="89"/>
      <c r="B45" s="89"/>
      <c r="C45" s="89"/>
      <c r="D45" s="89"/>
      <c r="E45" s="89" t="s">
        <v>136</v>
      </c>
      <c r="F45" s="89">
        <v>6</v>
      </c>
      <c r="G45" s="89" t="s">
        <v>136</v>
      </c>
      <c r="H45" s="89">
        <v>6</v>
      </c>
      <c r="I45" s="183"/>
      <c r="J45" s="183"/>
      <c r="K45" s="89">
        <v>6</v>
      </c>
      <c r="L45" s="90" t="s">
        <v>137</v>
      </c>
      <c r="M45" s="184" t="s">
        <v>138</v>
      </c>
    </row>
    <row r="46" ht="36" customHeight="1" spans="1:13">
      <c r="A46" s="89"/>
      <c r="B46" s="89"/>
      <c r="C46" s="89" t="s">
        <v>139</v>
      </c>
      <c r="D46" s="89">
        <v>8</v>
      </c>
      <c r="E46" s="94" t="s">
        <v>140</v>
      </c>
      <c r="F46" s="89">
        <v>4</v>
      </c>
      <c r="G46" s="89" t="s">
        <v>141</v>
      </c>
      <c r="H46" s="89">
        <v>4</v>
      </c>
      <c r="I46" s="185"/>
      <c r="J46" s="185"/>
      <c r="K46" s="186">
        <v>4</v>
      </c>
      <c r="L46" s="192" t="s">
        <v>142</v>
      </c>
      <c r="M46" s="184" t="s">
        <v>143</v>
      </c>
    </row>
    <row r="47" ht="42" customHeight="1" spans="1:13">
      <c r="A47" s="89"/>
      <c r="B47" s="89"/>
      <c r="C47" s="89"/>
      <c r="D47" s="89"/>
      <c r="E47" s="94" t="s">
        <v>144</v>
      </c>
      <c r="F47" s="89">
        <v>4</v>
      </c>
      <c r="G47" s="89" t="s">
        <v>145</v>
      </c>
      <c r="H47" s="89">
        <v>4</v>
      </c>
      <c r="I47" s="185"/>
      <c r="J47" s="185"/>
      <c r="K47" s="89">
        <v>2</v>
      </c>
      <c r="L47" s="82" t="s">
        <v>146</v>
      </c>
      <c r="M47" s="184" t="s">
        <v>147</v>
      </c>
    </row>
    <row r="48" ht="52" customHeight="1" spans="1:13">
      <c r="A48" s="89"/>
      <c r="B48" s="89"/>
      <c r="C48" s="89"/>
      <c r="D48" s="89"/>
      <c r="E48" s="140"/>
      <c r="F48" s="89"/>
      <c r="G48" s="89"/>
      <c r="H48" s="89"/>
      <c r="I48" s="187"/>
      <c r="J48" s="187"/>
      <c r="K48" s="89"/>
      <c r="L48" s="84"/>
      <c r="M48" s="184" t="s">
        <v>148</v>
      </c>
    </row>
    <row r="49" ht="84" customHeight="1" spans="1:13">
      <c r="A49" s="89" t="s">
        <v>149</v>
      </c>
      <c r="B49" s="89">
        <v>30</v>
      </c>
      <c r="C49" s="89" t="s">
        <v>150</v>
      </c>
      <c r="D49" s="166">
        <v>5</v>
      </c>
      <c r="E49" s="94" t="s">
        <v>151</v>
      </c>
      <c r="F49" s="89">
        <v>3</v>
      </c>
      <c r="G49" s="89" t="s">
        <v>151</v>
      </c>
      <c r="H49" s="89">
        <v>3</v>
      </c>
      <c r="I49" s="94"/>
      <c r="J49" s="94"/>
      <c r="K49" s="232">
        <v>2</v>
      </c>
      <c r="L49" s="82" t="s">
        <v>233</v>
      </c>
      <c r="M49" s="184" t="s">
        <v>153</v>
      </c>
    </row>
    <row r="50" ht="67" customHeight="1" spans="1:13">
      <c r="A50" s="89"/>
      <c r="B50" s="89"/>
      <c r="C50" s="89"/>
      <c r="D50" s="167"/>
      <c r="E50" s="94" t="s">
        <v>154</v>
      </c>
      <c r="F50" s="89">
        <v>2</v>
      </c>
      <c r="G50" s="94" t="s">
        <v>155</v>
      </c>
      <c r="H50" s="94">
        <v>2</v>
      </c>
      <c r="I50" s="94"/>
      <c r="J50" s="94"/>
      <c r="K50" s="94">
        <v>2</v>
      </c>
      <c r="L50" s="192" t="s">
        <v>156</v>
      </c>
      <c r="M50" s="184" t="s">
        <v>157</v>
      </c>
    </row>
    <row r="51" ht="36.75" customHeight="1" spans="1:13">
      <c r="A51" s="89"/>
      <c r="B51" s="89"/>
      <c r="C51" s="89" t="s">
        <v>158</v>
      </c>
      <c r="D51" s="89">
        <v>25</v>
      </c>
      <c r="E51" s="94" t="s">
        <v>159</v>
      </c>
      <c r="F51" s="89">
        <v>25</v>
      </c>
      <c r="G51" s="222" t="s">
        <v>234</v>
      </c>
      <c r="H51" s="89">
        <v>3</v>
      </c>
      <c r="I51" s="91">
        <v>90</v>
      </c>
      <c r="J51" s="91">
        <v>70</v>
      </c>
      <c r="K51" s="91">
        <f>ROUND(70/90*3,2)</f>
        <v>2.33</v>
      </c>
      <c r="L51" s="233" t="s">
        <v>235</v>
      </c>
      <c r="M51" s="131" t="s">
        <v>236</v>
      </c>
    </row>
    <row r="52" ht="25" customHeight="1" spans="1:13">
      <c r="A52" s="89"/>
      <c r="B52" s="89"/>
      <c r="C52" s="89"/>
      <c r="D52" s="89"/>
      <c r="E52" s="163"/>
      <c r="F52" s="89"/>
      <c r="G52" s="102" t="s">
        <v>237</v>
      </c>
      <c r="H52" s="89">
        <v>3</v>
      </c>
      <c r="I52" s="89">
        <v>50</v>
      </c>
      <c r="J52" s="89">
        <v>50</v>
      </c>
      <c r="K52" s="89">
        <v>3</v>
      </c>
      <c r="L52" s="233" t="s">
        <v>161</v>
      </c>
      <c r="M52" s="131"/>
    </row>
    <row r="53" ht="25" customHeight="1" spans="1:13">
      <c r="A53" s="89"/>
      <c r="B53" s="89"/>
      <c r="C53" s="89"/>
      <c r="D53" s="89"/>
      <c r="E53" s="163"/>
      <c r="F53" s="89"/>
      <c r="G53" s="102" t="s">
        <v>238</v>
      </c>
      <c r="H53" s="89">
        <v>3</v>
      </c>
      <c r="I53" s="89">
        <v>2</v>
      </c>
      <c r="J53" s="89">
        <v>2</v>
      </c>
      <c r="K53" s="89">
        <v>3</v>
      </c>
      <c r="L53" s="233" t="s">
        <v>161</v>
      </c>
      <c r="M53" s="131"/>
    </row>
    <row r="54" ht="25" customHeight="1" spans="1:13">
      <c r="A54" s="89"/>
      <c r="B54" s="89"/>
      <c r="C54" s="89"/>
      <c r="D54" s="89"/>
      <c r="E54" s="163"/>
      <c r="F54" s="89"/>
      <c r="G54" s="102" t="s">
        <v>239</v>
      </c>
      <c r="H54" s="89">
        <v>3</v>
      </c>
      <c r="I54" s="89">
        <v>2</v>
      </c>
      <c r="J54" s="89">
        <v>3</v>
      </c>
      <c r="K54" s="89">
        <v>3</v>
      </c>
      <c r="L54" s="233" t="s">
        <v>240</v>
      </c>
      <c r="M54" s="131"/>
    </row>
    <row r="55" ht="25" customHeight="1" spans="1:13">
      <c r="A55" s="89"/>
      <c r="B55" s="89"/>
      <c r="C55" s="89"/>
      <c r="D55" s="89"/>
      <c r="E55" s="163"/>
      <c r="F55" s="89"/>
      <c r="G55" s="102" t="s">
        <v>241</v>
      </c>
      <c r="H55" s="89">
        <v>3</v>
      </c>
      <c r="I55" s="89" t="s">
        <v>242</v>
      </c>
      <c r="J55" s="234" t="s">
        <v>243</v>
      </c>
      <c r="K55" s="89">
        <v>3</v>
      </c>
      <c r="L55" s="233" t="s">
        <v>161</v>
      </c>
      <c r="M55" s="131"/>
    </row>
    <row r="56" ht="25" customHeight="1" spans="1:13">
      <c r="A56" s="89"/>
      <c r="B56" s="89"/>
      <c r="C56" s="89"/>
      <c r="D56" s="89"/>
      <c r="E56" s="94" t="s">
        <v>174</v>
      </c>
      <c r="F56" s="89"/>
      <c r="G56" s="223" t="s">
        <v>244</v>
      </c>
      <c r="H56" s="89">
        <v>4</v>
      </c>
      <c r="I56" s="235" t="s">
        <v>245</v>
      </c>
      <c r="J56" s="89">
        <v>2.46</v>
      </c>
      <c r="K56" s="89">
        <v>4</v>
      </c>
      <c r="L56" s="233" t="s">
        <v>161</v>
      </c>
      <c r="M56" s="131"/>
    </row>
    <row r="57" ht="42.65" customHeight="1" spans="1:13">
      <c r="A57" s="89"/>
      <c r="B57" s="89"/>
      <c r="C57" s="89"/>
      <c r="D57" s="89"/>
      <c r="E57" s="140"/>
      <c r="F57" s="89"/>
      <c r="G57" s="223" t="s">
        <v>246</v>
      </c>
      <c r="H57" s="89">
        <v>3</v>
      </c>
      <c r="I57" s="236" t="s">
        <v>176</v>
      </c>
      <c r="J57" s="195">
        <v>0.9</v>
      </c>
      <c r="K57" s="89">
        <v>3</v>
      </c>
      <c r="L57" s="233" t="s">
        <v>161</v>
      </c>
      <c r="M57" s="131"/>
    </row>
    <row r="58" ht="68.5" customHeight="1" spans="1:13">
      <c r="A58" s="89"/>
      <c r="B58" s="89"/>
      <c r="C58" s="89"/>
      <c r="D58" s="89"/>
      <c r="E58" s="89" t="s">
        <v>181</v>
      </c>
      <c r="F58" s="89"/>
      <c r="G58" s="224" t="s">
        <v>247</v>
      </c>
      <c r="H58" s="91">
        <v>3</v>
      </c>
      <c r="I58" s="237">
        <v>1</v>
      </c>
      <c r="J58" s="238">
        <f>70/90</f>
        <v>0.777777777777778</v>
      </c>
      <c r="K58" s="91">
        <f>ROUND(0.778*3,2)</f>
        <v>2.33</v>
      </c>
      <c r="L58" s="193" t="s">
        <v>248</v>
      </c>
      <c r="M58" s="131"/>
    </row>
    <row r="59" ht="44.15" customHeight="1" spans="1:13">
      <c r="A59" s="89" t="s">
        <v>184</v>
      </c>
      <c r="B59" s="89">
        <v>30</v>
      </c>
      <c r="C59" s="89" t="s">
        <v>185</v>
      </c>
      <c r="D59" s="89">
        <v>25</v>
      </c>
      <c r="E59" s="89" t="s">
        <v>186</v>
      </c>
      <c r="F59" s="89">
        <v>25</v>
      </c>
      <c r="G59" s="225" t="s">
        <v>249</v>
      </c>
      <c r="H59" s="89">
        <v>25</v>
      </c>
      <c r="I59" s="235" t="s">
        <v>250</v>
      </c>
      <c r="J59" s="195">
        <v>0.95</v>
      </c>
      <c r="K59" s="191">
        <f>0.95*25</f>
        <v>23.75</v>
      </c>
      <c r="L59" s="76" t="s">
        <v>251</v>
      </c>
      <c r="M59" s="226" t="s">
        <v>189</v>
      </c>
    </row>
    <row r="60" ht="27" customHeight="1" spans="1:13">
      <c r="A60" s="89"/>
      <c r="B60" s="89"/>
      <c r="C60" s="89" t="s">
        <v>203</v>
      </c>
      <c r="D60" s="89">
        <v>5</v>
      </c>
      <c r="E60" s="89" t="s">
        <v>204</v>
      </c>
      <c r="F60" s="89">
        <v>5</v>
      </c>
      <c r="G60" s="201" t="s">
        <v>205</v>
      </c>
      <c r="H60" s="89">
        <v>5</v>
      </c>
      <c r="I60" s="94" t="s">
        <v>176</v>
      </c>
      <c r="J60" s="196">
        <v>0.9</v>
      </c>
      <c r="K60" s="94">
        <v>5</v>
      </c>
      <c r="L60" s="112" t="s">
        <v>161</v>
      </c>
      <c r="M60" s="184" t="s">
        <v>207</v>
      </c>
    </row>
    <row r="61" ht="25" customHeight="1" spans="1:13">
      <c r="A61" s="202" t="s">
        <v>208</v>
      </c>
      <c r="B61" s="203"/>
      <c r="C61" s="204"/>
      <c r="D61" s="203"/>
      <c r="E61" s="203"/>
      <c r="F61" s="203"/>
      <c r="G61" s="203"/>
      <c r="H61" s="205"/>
      <c r="I61" s="210"/>
      <c r="J61" s="210"/>
      <c r="K61" s="132">
        <f>SUM(K33:K60)</f>
        <v>91.75</v>
      </c>
      <c r="L61" s="132"/>
      <c r="M61" s="211"/>
    </row>
    <row r="62" spans="1:13">
      <c r="A62" s="206"/>
      <c r="B62" s="206"/>
      <c r="C62" s="206"/>
      <c r="D62" s="206"/>
      <c r="E62" s="206"/>
      <c r="F62" s="206"/>
      <c r="G62" s="206"/>
      <c r="H62" s="206"/>
      <c r="I62" s="206"/>
      <c r="J62" s="206"/>
      <c r="K62" s="206"/>
      <c r="L62" s="206"/>
      <c r="M62" s="206"/>
    </row>
    <row r="63" ht="57" customHeight="1" spans="1:13">
      <c r="A63" s="207" t="s">
        <v>209</v>
      </c>
      <c r="B63" s="208"/>
      <c r="C63" s="208"/>
      <c r="D63" s="208"/>
      <c r="E63" s="208"/>
      <c r="F63" s="208"/>
      <c r="G63" s="208"/>
      <c r="H63" s="208"/>
      <c r="I63" s="208"/>
      <c r="J63" s="208"/>
      <c r="K63" s="208"/>
      <c r="L63" s="208"/>
      <c r="M63" s="208"/>
    </row>
  </sheetData>
  <mergeCells count="143">
    <mergeCell ref="A2:M2"/>
    <mergeCell ref="A3:C3"/>
    <mergeCell ref="B4:C4"/>
    <mergeCell ref="D4:F4"/>
    <mergeCell ref="H4:J4"/>
    <mergeCell ref="L4:M4"/>
    <mergeCell ref="B5:C5"/>
    <mergeCell ref="D5:F5"/>
    <mergeCell ref="H5:J5"/>
    <mergeCell ref="L5:M5"/>
    <mergeCell ref="B6:C6"/>
    <mergeCell ref="D6:J6"/>
    <mergeCell ref="D7:L7"/>
    <mergeCell ref="E8:G8"/>
    <mergeCell ref="H8:I8"/>
    <mergeCell ref="J8:L8"/>
    <mergeCell ref="E9:F9"/>
    <mergeCell ref="G9:I9"/>
    <mergeCell ref="J9:L9"/>
    <mergeCell ref="E10:F10"/>
    <mergeCell ref="G10:I10"/>
    <mergeCell ref="J10:L10"/>
    <mergeCell ref="E11:F11"/>
    <mergeCell ref="G11:I11"/>
    <mergeCell ref="J11:L11"/>
    <mergeCell ref="E12:F12"/>
    <mergeCell ref="G12:I12"/>
    <mergeCell ref="J12:L12"/>
    <mergeCell ref="D13:L13"/>
    <mergeCell ref="D14:L14"/>
    <mergeCell ref="E15:G15"/>
    <mergeCell ref="H15:I15"/>
    <mergeCell ref="J15:L15"/>
    <mergeCell ref="E16:F16"/>
    <mergeCell ref="G16:H16"/>
    <mergeCell ref="I16:J16"/>
    <mergeCell ref="E17:F17"/>
    <mergeCell ref="G17:H17"/>
    <mergeCell ref="I17:J17"/>
    <mergeCell ref="E18:F18"/>
    <mergeCell ref="G18:H18"/>
    <mergeCell ref="I18:J18"/>
    <mergeCell ref="E19:F19"/>
    <mergeCell ref="G19:H19"/>
    <mergeCell ref="I19:J19"/>
    <mergeCell ref="D20:G20"/>
    <mergeCell ref="H20:I20"/>
    <mergeCell ref="J20:L20"/>
    <mergeCell ref="D21:G21"/>
    <mergeCell ref="I21:L21"/>
    <mergeCell ref="D22:G22"/>
    <mergeCell ref="I22:L22"/>
    <mergeCell ref="D23:G23"/>
    <mergeCell ref="I23:L23"/>
    <mergeCell ref="D24:G24"/>
    <mergeCell ref="I24:L24"/>
    <mergeCell ref="D25:G25"/>
    <mergeCell ref="I25:L25"/>
    <mergeCell ref="D26:G26"/>
    <mergeCell ref="I26:L26"/>
    <mergeCell ref="D27:G27"/>
    <mergeCell ref="I27:L27"/>
    <mergeCell ref="D28:G28"/>
    <mergeCell ref="I28:L28"/>
    <mergeCell ref="A29:M29"/>
    <mergeCell ref="A30:H30"/>
    <mergeCell ref="A31:B31"/>
    <mergeCell ref="C31:D31"/>
    <mergeCell ref="E31:F31"/>
    <mergeCell ref="G31:H31"/>
    <mergeCell ref="A61:H61"/>
    <mergeCell ref="A62:M62"/>
    <mergeCell ref="A63:M63"/>
    <mergeCell ref="A4:A6"/>
    <mergeCell ref="A7:A28"/>
    <mergeCell ref="A33:A43"/>
    <mergeCell ref="A44:A48"/>
    <mergeCell ref="A49:A58"/>
    <mergeCell ref="A59:A60"/>
    <mergeCell ref="B7:B14"/>
    <mergeCell ref="B15:B19"/>
    <mergeCell ref="B20:B28"/>
    <mergeCell ref="B33:B43"/>
    <mergeCell ref="B44:B48"/>
    <mergeCell ref="B49:B58"/>
    <mergeCell ref="B59:B60"/>
    <mergeCell ref="C9:C12"/>
    <mergeCell ref="C13:C14"/>
    <mergeCell ref="C16:C17"/>
    <mergeCell ref="C18:C19"/>
    <mergeCell ref="C21:C28"/>
    <mergeCell ref="C33:C38"/>
    <mergeCell ref="C39:C43"/>
    <mergeCell ref="C44:C45"/>
    <mergeCell ref="C46:C48"/>
    <mergeCell ref="C49:C50"/>
    <mergeCell ref="C51:C58"/>
    <mergeCell ref="D33:D38"/>
    <mergeCell ref="D39:D43"/>
    <mergeCell ref="D44:D45"/>
    <mergeCell ref="D46:D48"/>
    <mergeCell ref="D49:D50"/>
    <mergeCell ref="D51:D58"/>
    <mergeCell ref="E34:E36"/>
    <mergeCell ref="E37:E38"/>
    <mergeCell ref="E39:E42"/>
    <mergeCell ref="E47:E48"/>
    <mergeCell ref="E51:E55"/>
    <mergeCell ref="E56:E57"/>
    <mergeCell ref="F34:F36"/>
    <mergeCell ref="F37:F38"/>
    <mergeCell ref="F39:F42"/>
    <mergeCell ref="F47:F48"/>
    <mergeCell ref="F51:F58"/>
    <mergeCell ref="G39:G40"/>
    <mergeCell ref="G41:G42"/>
    <mergeCell ref="G47:G48"/>
    <mergeCell ref="H21:H28"/>
    <mergeCell ref="H39:H40"/>
    <mergeCell ref="H41:H42"/>
    <mergeCell ref="H47:H48"/>
    <mergeCell ref="I30:I32"/>
    <mergeCell ref="I39:I40"/>
    <mergeCell ref="I41:I42"/>
    <mergeCell ref="I47:I48"/>
    <mergeCell ref="J30:J32"/>
    <mergeCell ref="J39:J40"/>
    <mergeCell ref="J41:J42"/>
    <mergeCell ref="J47:J48"/>
    <mergeCell ref="K30:K32"/>
    <mergeCell ref="K39:K40"/>
    <mergeCell ref="K41:K42"/>
    <mergeCell ref="K47:K48"/>
    <mergeCell ref="L30:L32"/>
    <mergeCell ref="L39:L40"/>
    <mergeCell ref="L41:L42"/>
    <mergeCell ref="L47:L48"/>
    <mergeCell ref="M8:M14"/>
    <mergeCell ref="M16:M19"/>
    <mergeCell ref="M21:M24"/>
    <mergeCell ref="M25:M28"/>
    <mergeCell ref="M30:M32"/>
    <mergeCell ref="M51:M58"/>
  </mergeCells>
  <pageMargins left="0.75" right="0.75" top="1" bottom="1" header="0.5" footer="0.5"/>
  <pageSetup paperSize="9"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70"/>
  <sheetViews>
    <sheetView topLeftCell="B43" workbookViewId="0">
      <selection activeCell="K63" sqref="K63"/>
    </sheetView>
  </sheetViews>
  <sheetFormatPr defaultColWidth="9" defaultRowHeight="14.25"/>
  <cols>
    <col min="2" max="2" width="9.08333333333333" customWidth="1"/>
    <col min="3" max="3" width="12.8333333333333" customWidth="1"/>
    <col min="4" max="4" width="17.8333333333333" customWidth="1"/>
    <col min="7" max="7" width="28.8333333333333" customWidth="1"/>
    <col min="8" max="8" width="9.33333333333333" customWidth="1"/>
    <col min="11" max="11" width="11.3333333333333" customWidth="1"/>
    <col min="12" max="12" width="17.0833333333333" customWidth="1"/>
    <col min="13" max="13" width="43.3333333333333" customWidth="1"/>
  </cols>
  <sheetData>
    <row r="1" spans="1:13">
      <c r="A1" s="120" t="s">
        <v>0</v>
      </c>
      <c r="B1" s="121"/>
      <c r="C1" s="122"/>
      <c r="D1" s="121"/>
      <c r="E1" s="121"/>
      <c r="F1" s="121"/>
      <c r="G1" s="121"/>
      <c r="H1" s="123"/>
      <c r="I1" s="169"/>
      <c r="J1" s="169"/>
      <c r="K1" s="123"/>
      <c r="L1" s="121"/>
      <c r="M1" s="121"/>
    </row>
    <row r="2" ht="18.75" spans="1:13">
      <c r="A2" s="124" t="s">
        <v>1</v>
      </c>
      <c r="B2" s="124"/>
      <c r="C2" s="124"/>
      <c r="D2" s="124"/>
      <c r="E2" s="124"/>
      <c r="F2" s="124"/>
      <c r="G2" s="124"/>
      <c r="H2" s="124"/>
      <c r="I2" s="124"/>
      <c r="J2" s="124"/>
      <c r="K2" s="124"/>
      <c r="L2" s="124"/>
      <c r="M2" s="124"/>
    </row>
    <row r="3" ht="20.15" customHeight="1" spans="1:13">
      <c r="A3" s="125" t="s">
        <v>2</v>
      </c>
      <c r="B3" s="125"/>
      <c r="C3" s="126"/>
      <c r="D3" s="127"/>
      <c r="E3" s="128"/>
      <c r="F3" s="128"/>
      <c r="G3" s="128"/>
      <c r="H3" s="123"/>
      <c r="I3" s="169"/>
      <c r="J3" s="169"/>
      <c r="K3" s="170"/>
      <c r="L3" s="121"/>
      <c r="M3" s="170" t="s">
        <v>3</v>
      </c>
    </row>
    <row r="4" ht="20.15" customHeight="1" spans="1:13">
      <c r="A4" s="129" t="s">
        <v>4</v>
      </c>
      <c r="B4" s="130" t="s">
        <v>5</v>
      </c>
      <c r="C4" s="131"/>
      <c r="D4" s="132" t="s">
        <v>252</v>
      </c>
      <c r="E4" s="132"/>
      <c r="F4" s="132"/>
      <c r="G4" s="133" t="s">
        <v>7</v>
      </c>
      <c r="H4" s="134">
        <v>2019</v>
      </c>
      <c r="I4" s="134"/>
      <c r="J4" s="134"/>
      <c r="K4" s="133" t="s">
        <v>8</v>
      </c>
      <c r="L4" s="132">
        <v>9784.94</v>
      </c>
      <c r="M4" s="132"/>
    </row>
    <row r="5" ht="20.15" customHeight="1" spans="1:13">
      <c r="A5" s="135"/>
      <c r="B5" s="130" t="s">
        <v>9</v>
      </c>
      <c r="C5" s="131"/>
      <c r="D5" s="132"/>
      <c r="E5" s="132"/>
      <c r="F5" s="132"/>
      <c r="G5" s="136" t="s">
        <v>10</v>
      </c>
      <c r="H5" s="134"/>
      <c r="I5" s="134"/>
      <c r="J5" s="134"/>
      <c r="K5" s="136" t="s">
        <v>11</v>
      </c>
      <c r="L5" s="132"/>
      <c r="M5" s="132"/>
    </row>
    <row r="6" ht="140.25" customHeight="1" spans="1:13">
      <c r="A6" s="135"/>
      <c r="B6" s="130" t="s">
        <v>12</v>
      </c>
      <c r="C6" s="131"/>
      <c r="D6" s="137" t="s">
        <v>253</v>
      </c>
      <c r="E6" s="137"/>
      <c r="F6" s="137"/>
      <c r="G6" s="137"/>
      <c r="H6" s="137"/>
      <c r="I6" s="137"/>
      <c r="J6" s="137"/>
      <c r="K6" s="171" t="s">
        <v>14</v>
      </c>
      <c r="L6" s="172"/>
      <c r="M6" s="134" t="s">
        <v>15</v>
      </c>
    </row>
    <row r="7" ht="20.15" customHeight="1" spans="1:13">
      <c r="A7" s="129" t="s">
        <v>16</v>
      </c>
      <c r="B7" s="138" t="s">
        <v>17</v>
      </c>
      <c r="C7" s="139" t="s">
        <v>18</v>
      </c>
      <c r="D7" s="140">
        <v>9784.94</v>
      </c>
      <c r="E7" s="140"/>
      <c r="F7" s="140"/>
      <c r="G7" s="140"/>
      <c r="H7" s="140"/>
      <c r="I7" s="140"/>
      <c r="J7" s="140"/>
      <c r="K7" s="89"/>
      <c r="L7" s="89"/>
      <c r="M7" s="172" t="s">
        <v>19</v>
      </c>
    </row>
    <row r="8" ht="20.15" customHeight="1" spans="1:13">
      <c r="A8" s="129"/>
      <c r="B8" s="138"/>
      <c r="C8" s="141" t="s">
        <v>20</v>
      </c>
      <c r="D8" s="139" t="s">
        <v>21</v>
      </c>
      <c r="E8" s="134">
        <v>5678.94</v>
      </c>
      <c r="F8" s="134"/>
      <c r="G8" s="134"/>
      <c r="H8" s="142" t="s">
        <v>22</v>
      </c>
      <c r="I8" s="173"/>
      <c r="J8" s="123">
        <v>4106</v>
      </c>
      <c r="K8" s="123"/>
      <c r="L8" s="123"/>
      <c r="M8" s="131" t="s">
        <v>254</v>
      </c>
    </row>
    <row r="9" ht="20.15" customHeight="1" spans="1:13">
      <c r="A9" s="129"/>
      <c r="B9" s="138"/>
      <c r="C9" s="131" t="s">
        <v>24</v>
      </c>
      <c r="D9" s="89" t="s">
        <v>25</v>
      </c>
      <c r="E9" s="89" t="s">
        <v>18</v>
      </c>
      <c r="F9" s="89"/>
      <c r="G9" s="89" t="s">
        <v>212</v>
      </c>
      <c r="H9" s="89"/>
      <c r="I9" s="89"/>
      <c r="J9" s="89" t="s">
        <v>28</v>
      </c>
      <c r="K9" s="89"/>
      <c r="L9" s="143"/>
      <c r="M9" s="130"/>
    </row>
    <row r="10" ht="20.15" customHeight="1" spans="1:13">
      <c r="A10" s="129"/>
      <c r="B10" s="138"/>
      <c r="C10" s="131"/>
      <c r="D10" s="89" t="s">
        <v>29</v>
      </c>
      <c r="E10" s="89">
        <v>4026</v>
      </c>
      <c r="F10" s="89"/>
      <c r="G10" s="89">
        <v>4026</v>
      </c>
      <c r="H10" s="89"/>
      <c r="I10" s="89"/>
      <c r="J10" s="143" t="s">
        <v>255</v>
      </c>
      <c r="K10" s="144"/>
      <c r="L10" s="144"/>
      <c r="M10" s="130"/>
    </row>
    <row r="11" ht="20.15" customHeight="1" spans="1:13">
      <c r="A11" s="129"/>
      <c r="B11" s="138"/>
      <c r="C11" s="131"/>
      <c r="D11" s="89" t="s">
        <v>29</v>
      </c>
      <c r="E11" s="89">
        <v>390</v>
      </c>
      <c r="F11" s="89"/>
      <c r="G11" s="89">
        <v>390</v>
      </c>
      <c r="H11" s="89"/>
      <c r="I11" s="89"/>
      <c r="J11" s="143" t="s">
        <v>31</v>
      </c>
      <c r="K11" s="144"/>
      <c r="L11" s="144"/>
      <c r="M11" s="130"/>
    </row>
    <row r="12" ht="20.15" customHeight="1" spans="1:13">
      <c r="A12" s="129"/>
      <c r="B12" s="138"/>
      <c r="C12" s="131"/>
      <c r="D12" s="89" t="s">
        <v>29</v>
      </c>
      <c r="E12" s="89">
        <v>5368.94</v>
      </c>
      <c r="F12" s="89"/>
      <c r="G12" s="89">
        <v>5368.94</v>
      </c>
      <c r="H12" s="89"/>
      <c r="I12" s="89"/>
      <c r="J12" s="143" t="s">
        <v>214</v>
      </c>
      <c r="K12" s="144"/>
      <c r="L12" s="144"/>
      <c r="M12" s="130"/>
    </row>
    <row r="13" ht="20.15" customHeight="1" spans="1:13">
      <c r="A13" s="129"/>
      <c r="B13" s="138"/>
      <c r="C13" s="131" t="s">
        <v>33</v>
      </c>
      <c r="D13" s="143" t="s">
        <v>256</v>
      </c>
      <c r="E13" s="144"/>
      <c r="F13" s="144"/>
      <c r="G13" s="144"/>
      <c r="H13" s="144"/>
      <c r="I13" s="144"/>
      <c r="J13" s="144"/>
      <c r="K13" s="144"/>
      <c r="L13" s="144"/>
      <c r="M13" s="130"/>
    </row>
    <row r="14" ht="33.75" customHeight="1" spans="1:13">
      <c r="A14" s="129"/>
      <c r="B14" s="138"/>
      <c r="C14" s="131"/>
      <c r="D14" s="24" t="s">
        <v>35</v>
      </c>
      <c r="E14" s="25"/>
      <c r="F14" s="25"/>
      <c r="G14" s="25"/>
      <c r="H14" s="25"/>
      <c r="I14" s="25"/>
      <c r="J14" s="25"/>
      <c r="K14" s="25"/>
      <c r="L14" s="25"/>
      <c r="M14" s="130"/>
    </row>
    <row r="15" ht="29.25" customHeight="1" spans="1:13">
      <c r="A15" s="129"/>
      <c r="B15" s="145" t="s">
        <v>36</v>
      </c>
      <c r="C15" s="141" t="s">
        <v>37</v>
      </c>
      <c r="D15" s="139" t="s">
        <v>21</v>
      </c>
      <c r="E15" s="134"/>
      <c r="F15" s="134"/>
      <c r="G15" s="134"/>
      <c r="H15" s="142" t="s">
        <v>22</v>
      </c>
      <c r="I15" s="173"/>
      <c r="J15" s="123"/>
      <c r="K15" s="123"/>
      <c r="L15" s="123"/>
      <c r="M15" s="172" t="s">
        <v>19</v>
      </c>
    </row>
    <row r="16" ht="36.75" customHeight="1" spans="1:13">
      <c r="A16" s="129"/>
      <c r="B16" s="138"/>
      <c r="C16" s="146" t="s">
        <v>39</v>
      </c>
      <c r="D16" s="89" t="s">
        <v>25</v>
      </c>
      <c r="E16" s="89" t="s">
        <v>40</v>
      </c>
      <c r="F16" s="89"/>
      <c r="G16" s="89" t="s">
        <v>41</v>
      </c>
      <c r="H16" s="89"/>
      <c r="I16" s="89" t="s">
        <v>42</v>
      </c>
      <c r="J16" s="89"/>
      <c r="K16" s="129" t="s">
        <v>43</v>
      </c>
      <c r="L16" s="174"/>
      <c r="M16" s="131" t="s">
        <v>257</v>
      </c>
    </row>
    <row r="17" ht="31.5" customHeight="1" spans="1:13">
      <c r="A17" s="129"/>
      <c r="B17" s="138"/>
      <c r="C17" s="146"/>
      <c r="D17" s="89" t="s">
        <v>29</v>
      </c>
      <c r="E17" s="89">
        <v>6634.51</v>
      </c>
      <c r="F17" s="89"/>
      <c r="G17" s="89">
        <v>4372.45</v>
      </c>
      <c r="H17" s="89"/>
      <c r="I17" s="89">
        <v>2262.06</v>
      </c>
      <c r="J17" s="89"/>
      <c r="K17" s="89" t="s">
        <v>43</v>
      </c>
      <c r="L17" s="174"/>
      <c r="M17" s="131"/>
    </row>
    <row r="18" ht="30" customHeight="1" spans="1:13">
      <c r="A18" s="129"/>
      <c r="B18" s="138"/>
      <c r="C18" s="146"/>
      <c r="D18" s="131"/>
      <c r="E18" s="89"/>
      <c r="F18" s="89"/>
      <c r="G18" s="89"/>
      <c r="H18" s="89"/>
      <c r="I18" s="89"/>
      <c r="J18" s="89"/>
      <c r="K18" s="89" t="s">
        <v>43</v>
      </c>
      <c r="L18" s="174"/>
      <c r="M18" s="131"/>
    </row>
    <row r="19" ht="26.25" customHeight="1" spans="1:13">
      <c r="A19" s="129"/>
      <c r="B19" s="138"/>
      <c r="C19" s="146"/>
      <c r="D19" s="131"/>
      <c r="E19" s="89"/>
      <c r="F19" s="89"/>
      <c r="G19" s="89"/>
      <c r="H19" s="89"/>
      <c r="I19" s="89"/>
      <c r="J19" s="89"/>
      <c r="K19" s="89" t="s">
        <v>43</v>
      </c>
      <c r="L19" s="174"/>
      <c r="M19" s="131"/>
    </row>
    <row r="20" ht="20.15" customHeight="1" spans="1:13">
      <c r="A20" s="129"/>
      <c r="B20" s="138"/>
      <c r="C20" s="147" t="s">
        <v>45</v>
      </c>
      <c r="D20" s="140" t="s">
        <v>46</v>
      </c>
      <c r="E20" s="143" t="s">
        <v>47</v>
      </c>
      <c r="F20" s="148"/>
      <c r="G20" s="143" t="s">
        <v>48</v>
      </c>
      <c r="H20" s="148"/>
      <c r="I20" s="89" t="s">
        <v>37</v>
      </c>
      <c r="J20" s="89"/>
      <c r="K20" s="175" t="s">
        <v>43</v>
      </c>
      <c r="L20" s="176"/>
      <c r="M20" s="131"/>
    </row>
    <row r="21" ht="34.5" customHeight="1" spans="1:13">
      <c r="A21" s="129"/>
      <c r="B21" s="138"/>
      <c r="C21" s="147"/>
      <c r="D21" s="149"/>
      <c r="E21" s="143">
        <v>2019</v>
      </c>
      <c r="F21" s="148"/>
      <c r="G21" s="89">
        <v>9784.94</v>
      </c>
      <c r="H21" s="89"/>
      <c r="I21" s="89">
        <v>6634.51</v>
      </c>
      <c r="J21" s="89"/>
      <c r="K21" s="175"/>
      <c r="L21" s="176"/>
      <c r="M21" s="131"/>
    </row>
    <row r="22" ht="64.5" customHeight="1" spans="1:13">
      <c r="A22" s="129"/>
      <c r="B22" s="138"/>
      <c r="C22" s="146"/>
      <c r="D22" s="133"/>
      <c r="E22" s="89"/>
      <c r="F22" s="89"/>
      <c r="G22" s="89"/>
      <c r="H22" s="89"/>
      <c r="I22" s="89"/>
      <c r="J22" s="89"/>
      <c r="K22" s="132" t="s">
        <v>43</v>
      </c>
      <c r="L22" s="132"/>
      <c r="M22" s="131"/>
    </row>
    <row r="23" ht="263.5" customHeight="1" spans="1:13">
      <c r="A23" s="129"/>
      <c r="B23" s="138" t="s">
        <v>49</v>
      </c>
      <c r="C23" s="139" t="s">
        <v>50</v>
      </c>
      <c r="D23" s="150" t="s">
        <v>258</v>
      </c>
      <c r="E23" s="150"/>
      <c r="F23" s="150"/>
      <c r="G23" s="150"/>
      <c r="H23" s="89" t="s">
        <v>52</v>
      </c>
      <c r="I23" s="89"/>
      <c r="J23" s="131" t="s">
        <v>259</v>
      </c>
      <c r="K23" s="131"/>
      <c r="L23" s="131"/>
      <c r="M23" s="172" t="s">
        <v>19</v>
      </c>
    </row>
    <row r="24" ht="32.15" customHeight="1" spans="1:13">
      <c r="A24" s="129"/>
      <c r="B24" s="138"/>
      <c r="C24" s="151" t="s">
        <v>54</v>
      </c>
      <c r="D24" s="152" t="s">
        <v>260</v>
      </c>
      <c r="E24" s="152"/>
      <c r="F24" s="152"/>
      <c r="G24" s="152"/>
      <c r="H24" s="153" t="s">
        <v>56</v>
      </c>
      <c r="I24" s="177" t="s">
        <v>261</v>
      </c>
      <c r="J24" s="177"/>
      <c r="K24" s="177"/>
      <c r="L24" s="178"/>
      <c r="M24" s="131" t="s">
        <v>262</v>
      </c>
    </row>
    <row r="25" ht="27" customHeight="1" spans="1:13">
      <c r="A25" s="129"/>
      <c r="B25" s="138"/>
      <c r="C25" s="154"/>
      <c r="D25" s="155" t="s">
        <v>263</v>
      </c>
      <c r="E25" s="155"/>
      <c r="F25" s="155"/>
      <c r="G25" s="155"/>
      <c r="H25" s="153"/>
      <c r="I25" s="179" t="s">
        <v>263</v>
      </c>
      <c r="J25" s="179"/>
      <c r="K25" s="179"/>
      <c r="L25" s="180"/>
      <c r="M25" s="131"/>
    </row>
    <row r="26" ht="20.15" customHeight="1" spans="1:13">
      <c r="A26" s="129"/>
      <c r="B26" s="138"/>
      <c r="C26" s="154"/>
      <c r="D26" s="156" t="s">
        <v>264</v>
      </c>
      <c r="E26" s="156"/>
      <c r="F26" s="156"/>
      <c r="G26" s="156"/>
      <c r="H26" s="153"/>
      <c r="I26" s="181" t="s">
        <v>265</v>
      </c>
      <c r="J26" s="181"/>
      <c r="K26" s="181"/>
      <c r="L26" s="182"/>
      <c r="M26" s="131"/>
    </row>
    <row r="27" ht="20.15" customHeight="1" spans="1:13">
      <c r="A27" s="129"/>
      <c r="B27" s="138"/>
      <c r="C27" s="154"/>
      <c r="D27" s="152" t="s">
        <v>266</v>
      </c>
      <c r="E27" s="152"/>
      <c r="F27" s="152"/>
      <c r="G27" s="152"/>
      <c r="H27" s="153"/>
      <c r="I27" s="181" t="s">
        <v>267</v>
      </c>
      <c r="J27" s="181"/>
      <c r="K27" s="181"/>
      <c r="L27" s="182"/>
      <c r="M27" s="131"/>
    </row>
    <row r="28" ht="62.5" customHeight="1" spans="1:13">
      <c r="A28" s="129"/>
      <c r="B28" s="138"/>
      <c r="C28" s="154"/>
      <c r="D28" s="155" t="s">
        <v>268</v>
      </c>
      <c r="E28" s="155"/>
      <c r="F28" s="155"/>
      <c r="G28" s="155"/>
      <c r="H28" s="153"/>
      <c r="I28" s="179" t="s">
        <v>269</v>
      </c>
      <c r="J28" s="179"/>
      <c r="K28" s="179"/>
      <c r="L28" s="180"/>
      <c r="M28" s="131"/>
    </row>
    <row r="29" ht="30" customHeight="1" spans="1:13">
      <c r="A29" s="129"/>
      <c r="B29" s="138"/>
      <c r="C29" s="154"/>
      <c r="D29" s="156" t="s">
        <v>270</v>
      </c>
      <c r="E29" s="156"/>
      <c r="F29" s="156"/>
      <c r="G29" s="156"/>
      <c r="H29" s="153"/>
      <c r="I29" s="177" t="s">
        <v>271</v>
      </c>
      <c r="J29" s="177"/>
      <c r="K29" s="177"/>
      <c r="L29" s="178"/>
      <c r="M29" s="131"/>
    </row>
    <row r="30" ht="20.15" customHeight="1" spans="1:13">
      <c r="A30" s="129"/>
      <c r="B30" s="138"/>
      <c r="C30" s="154"/>
      <c r="D30" s="156" t="s">
        <v>272</v>
      </c>
      <c r="E30" s="156"/>
      <c r="F30" s="156"/>
      <c r="G30" s="156"/>
      <c r="H30" s="129"/>
      <c r="I30" s="181" t="s">
        <v>272</v>
      </c>
      <c r="J30" s="181"/>
      <c r="K30" s="181"/>
      <c r="L30" s="182"/>
      <c r="M30" s="131"/>
    </row>
    <row r="31" ht="20.15" customHeight="1" spans="1:13">
      <c r="A31" s="151"/>
      <c r="B31" s="157"/>
      <c r="C31" s="154"/>
      <c r="D31" s="156" t="s">
        <v>273</v>
      </c>
      <c r="E31" s="156"/>
      <c r="F31" s="156"/>
      <c r="G31" s="156"/>
      <c r="H31" s="129"/>
      <c r="I31" s="181" t="s">
        <v>274</v>
      </c>
      <c r="J31" s="181"/>
      <c r="K31" s="181"/>
      <c r="L31" s="182"/>
      <c r="M31" s="131"/>
    </row>
    <row r="32" ht="20.15" customHeight="1" spans="1:13">
      <c r="A32" s="151"/>
      <c r="B32" s="157"/>
      <c r="C32" s="154"/>
      <c r="D32" s="158" t="s">
        <v>275</v>
      </c>
      <c r="E32" s="159"/>
      <c r="F32" s="159"/>
      <c r="G32" s="160"/>
      <c r="H32" s="129"/>
      <c r="I32" s="181" t="s">
        <v>275</v>
      </c>
      <c r="J32" s="181"/>
      <c r="K32" s="181"/>
      <c r="L32" s="182"/>
      <c r="M32" s="131"/>
    </row>
    <row r="33" ht="33" customHeight="1" spans="1:13">
      <c r="A33" s="151"/>
      <c r="B33" s="157"/>
      <c r="C33" s="154"/>
      <c r="D33" s="158" t="s">
        <v>276</v>
      </c>
      <c r="E33" s="159"/>
      <c r="F33" s="159"/>
      <c r="G33" s="160"/>
      <c r="H33" s="129"/>
      <c r="I33" s="181" t="s">
        <v>277</v>
      </c>
      <c r="J33" s="181"/>
      <c r="K33" s="181"/>
      <c r="L33" s="182"/>
      <c r="M33" s="131"/>
    </row>
    <row r="34" ht="20.15" customHeight="1" spans="1:13">
      <c r="A34" s="151"/>
      <c r="B34" s="157"/>
      <c r="C34" s="154"/>
      <c r="D34" s="158"/>
      <c r="E34" s="159"/>
      <c r="F34" s="159"/>
      <c r="G34" s="160"/>
      <c r="H34" s="129"/>
      <c r="I34" s="181"/>
      <c r="J34" s="181"/>
      <c r="K34" s="181"/>
      <c r="L34" s="182"/>
      <c r="M34" s="131"/>
    </row>
    <row r="35" spans="1:13">
      <c r="A35" s="161" t="s">
        <v>80</v>
      </c>
      <c r="B35" s="161"/>
      <c r="C35" s="162"/>
      <c r="D35" s="161"/>
      <c r="E35" s="161"/>
      <c r="F35" s="161"/>
      <c r="G35" s="161"/>
      <c r="H35" s="161"/>
      <c r="I35" s="161"/>
      <c r="J35" s="161"/>
      <c r="K35" s="161"/>
      <c r="L35" s="161"/>
      <c r="M35" s="161"/>
    </row>
    <row r="36" spans="1:13">
      <c r="A36" s="129" t="s">
        <v>81</v>
      </c>
      <c r="B36" s="129"/>
      <c r="C36" s="89"/>
      <c r="D36" s="129"/>
      <c r="E36" s="129"/>
      <c r="F36" s="129"/>
      <c r="G36" s="129"/>
      <c r="H36" s="129"/>
      <c r="I36" s="129" t="s">
        <v>82</v>
      </c>
      <c r="J36" s="129" t="s">
        <v>83</v>
      </c>
      <c r="K36" s="135" t="s">
        <v>84</v>
      </c>
      <c r="L36" s="129" t="s">
        <v>85</v>
      </c>
      <c r="M36" s="129" t="s">
        <v>86</v>
      </c>
    </row>
    <row r="37" spans="1:13">
      <c r="A37" s="129" t="s">
        <v>87</v>
      </c>
      <c r="B37" s="129"/>
      <c r="C37" s="89" t="s">
        <v>88</v>
      </c>
      <c r="D37" s="129"/>
      <c r="E37" s="129" t="s">
        <v>89</v>
      </c>
      <c r="F37" s="129"/>
      <c r="G37" s="129" t="s">
        <v>90</v>
      </c>
      <c r="H37" s="129"/>
      <c r="I37" s="129"/>
      <c r="J37" s="129"/>
      <c r="K37" s="135"/>
      <c r="L37" s="129"/>
      <c r="M37" s="129"/>
    </row>
    <row r="38" spans="1:13">
      <c r="A38" s="129" t="s">
        <v>91</v>
      </c>
      <c r="B38" s="129" t="s">
        <v>92</v>
      </c>
      <c r="C38" s="89" t="s">
        <v>91</v>
      </c>
      <c r="D38" s="129" t="s">
        <v>92</v>
      </c>
      <c r="E38" s="129" t="s">
        <v>91</v>
      </c>
      <c r="F38" s="129" t="s">
        <v>92</v>
      </c>
      <c r="G38" s="129" t="s">
        <v>91</v>
      </c>
      <c r="H38" s="129" t="s">
        <v>92</v>
      </c>
      <c r="I38" s="129"/>
      <c r="J38" s="129"/>
      <c r="K38" s="135"/>
      <c r="L38" s="129"/>
      <c r="M38" s="129"/>
    </row>
    <row r="39" ht="45" customHeight="1" spans="1:13">
      <c r="A39" s="94" t="s">
        <v>93</v>
      </c>
      <c r="B39" s="94">
        <v>20</v>
      </c>
      <c r="C39" s="89" t="s">
        <v>94</v>
      </c>
      <c r="D39" s="89">
        <v>12</v>
      </c>
      <c r="E39" s="89" t="s">
        <v>95</v>
      </c>
      <c r="F39" s="89">
        <v>4</v>
      </c>
      <c r="G39" s="89" t="s">
        <v>96</v>
      </c>
      <c r="H39" s="89">
        <v>4</v>
      </c>
      <c r="I39" s="183"/>
      <c r="J39" s="183"/>
      <c r="K39" s="132">
        <v>4</v>
      </c>
      <c r="L39" s="76" t="s">
        <v>97</v>
      </c>
      <c r="M39" s="184" t="s">
        <v>98</v>
      </c>
    </row>
    <row r="40" ht="45" customHeight="1" spans="1:13">
      <c r="A40" s="163"/>
      <c r="B40" s="163"/>
      <c r="C40" s="89"/>
      <c r="D40" s="89"/>
      <c r="E40" s="94" t="s">
        <v>99</v>
      </c>
      <c r="F40" s="89">
        <v>6</v>
      </c>
      <c r="G40" s="89" t="s">
        <v>100</v>
      </c>
      <c r="H40" s="89">
        <v>2</v>
      </c>
      <c r="I40" s="183"/>
      <c r="J40" s="183"/>
      <c r="K40" s="132">
        <v>2</v>
      </c>
      <c r="L40" s="76" t="s">
        <v>101</v>
      </c>
      <c r="M40" s="184" t="s">
        <v>102</v>
      </c>
    </row>
    <row r="41" ht="45" customHeight="1" spans="1:13">
      <c r="A41" s="163"/>
      <c r="B41" s="163"/>
      <c r="C41" s="89"/>
      <c r="D41" s="89"/>
      <c r="E41" s="163"/>
      <c r="F41" s="89"/>
      <c r="G41" s="89" t="s">
        <v>103</v>
      </c>
      <c r="H41" s="89">
        <v>2</v>
      </c>
      <c r="I41" s="183"/>
      <c r="J41" s="183"/>
      <c r="K41" s="132">
        <v>2</v>
      </c>
      <c r="L41" s="76" t="s">
        <v>104</v>
      </c>
      <c r="M41" s="184" t="s">
        <v>105</v>
      </c>
    </row>
    <row r="42" ht="45" customHeight="1" spans="1:13">
      <c r="A42" s="163"/>
      <c r="B42" s="163"/>
      <c r="C42" s="89"/>
      <c r="D42" s="89"/>
      <c r="E42" s="140"/>
      <c r="F42" s="89"/>
      <c r="G42" s="89" t="s">
        <v>106</v>
      </c>
      <c r="H42" s="89">
        <v>2</v>
      </c>
      <c r="I42" s="183"/>
      <c r="J42" s="183"/>
      <c r="K42" s="132">
        <v>2</v>
      </c>
      <c r="L42" s="76" t="s">
        <v>107</v>
      </c>
      <c r="M42" s="184" t="s">
        <v>108</v>
      </c>
    </row>
    <row r="43" ht="25" customHeight="1" spans="1:13">
      <c r="A43" s="163"/>
      <c r="B43" s="163"/>
      <c r="C43" s="89"/>
      <c r="D43" s="89"/>
      <c r="E43" s="94" t="s">
        <v>109</v>
      </c>
      <c r="F43" s="89">
        <v>2</v>
      </c>
      <c r="G43" s="89" t="s">
        <v>110</v>
      </c>
      <c r="H43" s="89">
        <v>1</v>
      </c>
      <c r="I43" s="183"/>
      <c r="J43" s="183"/>
      <c r="K43" s="132">
        <v>1</v>
      </c>
      <c r="L43" s="76" t="s">
        <v>111</v>
      </c>
      <c r="M43" s="184" t="s">
        <v>112</v>
      </c>
    </row>
    <row r="44" ht="25" customHeight="1" spans="1:13">
      <c r="A44" s="163"/>
      <c r="B44" s="163"/>
      <c r="C44" s="89"/>
      <c r="D44" s="89"/>
      <c r="E44" s="140"/>
      <c r="F44" s="89"/>
      <c r="G44" s="89" t="s">
        <v>113</v>
      </c>
      <c r="H44" s="89">
        <v>1</v>
      </c>
      <c r="I44" s="183"/>
      <c r="J44" s="183"/>
      <c r="K44" s="132">
        <v>1</v>
      </c>
      <c r="L44" s="76" t="s">
        <v>114</v>
      </c>
      <c r="M44" s="184" t="s">
        <v>115</v>
      </c>
    </row>
    <row r="45" ht="25" customHeight="1" spans="1:13">
      <c r="A45" s="163"/>
      <c r="B45" s="163"/>
      <c r="C45" s="94" t="s">
        <v>116</v>
      </c>
      <c r="D45" s="94">
        <v>8</v>
      </c>
      <c r="E45" s="94" t="s">
        <v>117</v>
      </c>
      <c r="F45" s="89">
        <v>5</v>
      </c>
      <c r="G45" s="89" t="s">
        <v>118</v>
      </c>
      <c r="H45" s="89">
        <v>3</v>
      </c>
      <c r="I45" s="185"/>
      <c r="J45" s="185"/>
      <c r="K45" s="186">
        <v>3</v>
      </c>
      <c r="L45" s="82" t="s">
        <v>119</v>
      </c>
      <c r="M45" s="184" t="s">
        <v>120</v>
      </c>
    </row>
    <row r="46" ht="25" customHeight="1" spans="1:13">
      <c r="A46" s="163"/>
      <c r="B46" s="163"/>
      <c r="C46" s="163"/>
      <c r="D46" s="163"/>
      <c r="E46" s="163"/>
      <c r="F46" s="89"/>
      <c r="G46" s="89"/>
      <c r="H46" s="89"/>
      <c r="I46" s="187"/>
      <c r="J46" s="187"/>
      <c r="K46" s="175"/>
      <c r="L46" s="84"/>
      <c r="M46" s="184" t="s">
        <v>121</v>
      </c>
    </row>
    <row r="47" ht="25" customHeight="1" spans="1:13">
      <c r="A47" s="163"/>
      <c r="B47" s="163"/>
      <c r="C47" s="163"/>
      <c r="D47" s="163"/>
      <c r="E47" s="163"/>
      <c r="F47" s="89"/>
      <c r="G47" s="89" t="s">
        <v>122</v>
      </c>
      <c r="H47" s="89">
        <v>2</v>
      </c>
      <c r="I47" s="185"/>
      <c r="J47" s="185"/>
      <c r="K47" s="186">
        <v>2</v>
      </c>
      <c r="L47" s="82" t="s">
        <v>123</v>
      </c>
      <c r="M47" s="184" t="s">
        <v>124</v>
      </c>
    </row>
    <row r="48" ht="25" customHeight="1" spans="1:13">
      <c r="A48" s="163"/>
      <c r="B48" s="163"/>
      <c r="C48" s="163"/>
      <c r="D48" s="163"/>
      <c r="E48" s="140"/>
      <c r="F48" s="89"/>
      <c r="G48" s="89"/>
      <c r="H48" s="89"/>
      <c r="I48" s="187"/>
      <c r="J48" s="187"/>
      <c r="K48" s="175"/>
      <c r="L48" s="84"/>
      <c r="M48" s="184" t="s">
        <v>125</v>
      </c>
    </row>
    <row r="49" ht="63" customHeight="1" spans="1:13">
      <c r="A49" s="140"/>
      <c r="B49" s="140"/>
      <c r="C49" s="140"/>
      <c r="D49" s="140"/>
      <c r="E49" s="164" t="s">
        <v>126</v>
      </c>
      <c r="F49" s="164">
        <v>3</v>
      </c>
      <c r="G49" s="164" t="s">
        <v>127</v>
      </c>
      <c r="H49" s="165">
        <v>3</v>
      </c>
      <c r="I49" s="188"/>
      <c r="J49" s="188"/>
      <c r="K49" s="132">
        <v>3</v>
      </c>
      <c r="L49" s="257" t="s">
        <v>231</v>
      </c>
      <c r="M49" s="189" t="s">
        <v>129</v>
      </c>
    </row>
    <row r="50" ht="46.5" customHeight="1" spans="1:13">
      <c r="A50" s="89" t="s">
        <v>130</v>
      </c>
      <c r="B50" s="89">
        <v>20</v>
      </c>
      <c r="C50" s="89" t="s">
        <v>131</v>
      </c>
      <c r="D50" s="89">
        <v>12</v>
      </c>
      <c r="E50" s="94" t="s">
        <v>132</v>
      </c>
      <c r="F50" s="89">
        <v>6</v>
      </c>
      <c r="G50" s="89" t="s">
        <v>133</v>
      </c>
      <c r="H50" s="89">
        <v>6</v>
      </c>
      <c r="I50" s="185"/>
      <c r="J50" s="185"/>
      <c r="K50" s="190">
        <f>ROUND(6634.51/9784.94*100*0.06,2)</f>
        <v>4.07</v>
      </c>
      <c r="L50" s="82" t="s">
        <v>278</v>
      </c>
      <c r="M50" s="184" t="s">
        <v>135</v>
      </c>
    </row>
    <row r="51" ht="108" spans="1:13">
      <c r="A51" s="89"/>
      <c r="B51" s="89"/>
      <c r="C51" s="89"/>
      <c r="D51" s="89"/>
      <c r="E51" s="89" t="s">
        <v>136</v>
      </c>
      <c r="F51" s="89">
        <v>6</v>
      </c>
      <c r="G51" s="89" t="s">
        <v>136</v>
      </c>
      <c r="H51" s="89">
        <v>6</v>
      </c>
      <c r="I51" s="183"/>
      <c r="J51" s="183"/>
      <c r="K51" s="89">
        <v>6</v>
      </c>
      <c r="L51" s="90" t="s">
        <v>137</v>
      </c>
      <c r="M51" s="184" t="s">
        <v>138</v>
      </c>
    </row>
    <row r="52" ht="36" customHeight="1" spans="1:13">
      <c r="A52" s="89"/>
      <c r="B52" s="89"/>
      <c r="C52" s="89" t="s">
        <v>139</v>
      </c>
      <c r="D52" s="89">
        <v>8</v>
      </c>
      <c r="E52" s="94" t="s">
        <v>140</v>
      </c>
      <c r="F52" s="89">
        <v>4</v>
      </c>
      <c r="G52" s="89" t="s">
        <v>141</v>
      </c>
      <c r="H52" s="89">
        <v>4</v>
      </c>
      <c r="I52" s="185"/>
      <c r="J52" s="185"/>
      <c r="K52" s="89">
        <v>4</v>
      </c>
      <c r="L52" s="82" t="s">
        <v>142</v>
      </c>
      <c r="M52" s="184" t="s">
        <v>143</v>
      </c>
    </row>
    <row r="53" ht="36" customHeight="1" spans="1:13">
      <c r="A53" s="89"/>
      <c r="B53" s="89"/>
      <c r="C53" s="89"/>
      <c r="D53" s="89"/>
      <c r="E53" s="94" t="s">
        <v>144</v>
      </c>
      <c r="F53" s="89">
        <v>4</v>
      </c>
      <c r="G53" s="89" t="s">
        <v>145</v>
      </c>
      <c r="H53" s="89">
        <v>4</v>
      </c>
      <c r="I53" s="185"/>
      <c r="J53" s="185"/>
      <c r="K53" s="191">
        <v>2</v>
      </c>
      <c r="L53" s="92" t="s">
        <v>146</v>
      </c>
      <c r="M53" s="184" t="s">
        <v>147</v>
      </c>
    </row>
    <row r="54" ht="43" customHeight="1" spans="1:13">
      <c r="A54" s="89"/>
      <c r="B54" s="89"/>
      <c r="C54" s="89"/>
      <c r="D54" s="89"/>
      <c r="E54" s="140"/>
      <c r="F54" s="89"/>
      <c r="G54" s="89"/>
      <c r="H54" s="89"/>
      <c r="I54" s="187"/>
      <c r="J54" s="187"/>
      <c r="K54" s="191"/>
      <c r="L54" s="93"/>
      <c r="M54" s="184" t="s">
        <v>148</v>
      </c>
    </row>
    <row r="55" ht="36" customHeight="1" spans="1:13">
      <c r="A55" s="89" t="s">
        <v>149</v>
      </c>
      <c r="B55" s="89">
        <v>30</v>
      </c>
      <c r="C55" s="89" t="s">
        <v>150</v>
      </c>
      <c r="D55" s="166">
        <v>5</v>
      </c>
      <c r="E55" s="94" t="s">
        <v>151</v>
      </c>
      <c r="F55" s="89">
        <v>3</v>
      </c>
      <c r="G55" s="89" t="s">
        <v>151</v>
      </c>
      <c r="H55" s="89">
        <v>3</v>
      </c>
      <c r="I55" s="94"/>
      <c r="J55" s="94"/>
      <c r="K55" s="94">
        <v>3</v>
      </c>
      <c r="L55" s="82" t="s">
        <v>152</v>
      </c>
      <c r="M55" s="184" t="s">
        <v>153</v>
      </c>
    </row>
    <row r="56" ht="60" spans="1:13">
      <c r="A56" s="89"/>
      <c r="B56" s="89"/>
      <c r="C56" s="89"/>
      <c r="D56" s="167"/>
      <c r="E56" s="94" t="s">
        <v>154</v>
      </c>
      <c r="F56" s="89">
        <v>2</v>
      </c>
      <c r="G56" s="94" t="s">
        <v>155</v>
      </c>
      <c r="H56" s="94">
        <v>2</v>
      </c>
      <c r="I56" s="94"/>
      <c r="J56" s="94"/>
      <c r="K56" s="94">
        <v>2</v>
      </c>
      <c r="L56" s="192" t="s">
        <v>156</v>
      </c>
      <c r="M56" s="184" t="s">
        <v>157</v>
      </c>
    </row>
    <row r="57" ht="25" customHeight="1" spans="1:13">
      <c r="A57" s="89"/>
      <c r="B57" s="89"/>
      <c r="C57" s="89" t="s">
        <v>158</v>
      </c>
      <c r="D57" s="89">
        <v>25</v>
      </c>
      <c r="E57" s="94" t="s">
        <v>159</v>
      </c>
      <c r="F57" s="89">
        <v>25</v>
      </c>
      <c r="G57" s="131" t="s">
        <v>279</v>
      </c>
      <c r="H57" s="89">
        <v>3</v>
      </c>
      <c r="I57" s="89">
        <v>50</v>
      </c>
      <c r="J57" s="89">
        <v>127</v>
      </c>
      <c r="K57" s="89">
        <v>3</v>
      </c>
      <c r="L57" s="76" t="s">
        <v>161</v>
      </c>
      <c r="M57" s="131" t="s">
        <v>280</v>
      </c>
    </row>
    <row r="58" ht="25" customHeight="1" spans="1:13">
      <c r="A58" s="89"/>
      <c r="B58" s="89"/>
      <c r="C58" s="89"/>
      <c r="D58" s="89"/>
      <c r="E58" s="163"/>
      <c r="F58" s="89"/>
      <c r="G58" s="131" t="s">
        <v>281</v>
      </c>
      <c r="H58" s="89">
        <v>3</v>
      </c>
      <c r="I58" s="89">
        <v>15</v>
      </c>
      <c r="J58" s="89">
        <v>50</v>
      </c>
      <c r="K58" s="89">
        <v>3</v>
      </c>
      <c r="L58" s="193" t="s">
        <v>161</v>
      </c>
      <c r="M58" s="131"/>
    </row>
    <row r="59" ht="57" customHeight="1" spans="1:13">
      <c r="A59" s="89"/>
      <c r="B59" s="89"/>
      <c r="C59" s="89"/>
      <c r="D59" s="89"/>
      <c r="E59" s="163"/>
      <c r="F59" s="89"/>
      <c r="G59" s="168" t="s">
        <v>282</v>
      </c>
      <c r="H59" s="91">
        <v>3</v>
      </c>
      <c r="I59" s="91" t="s">
        <v>283</v>
      </c>
      <c r="J59" s="91">
        <v>800</v>
      </c>
      <c r="K59" s="91">
        <v>3</v>
      </c>
      <c r="L59" s="194" t="s">
        <v>161</v>
      </c>
      <c r="M59" s="131"/>
    </row>
    <row r="60" ht="25" customHeight="1" spans="1:13">
      <c r="A60" s="89"/>
      <c r="B60" s="89"/>
      <c r="C60" s="89"/>
      <c r="D60" s="89"/>
      <c r="E60" s="163"/>
      <c r="F60" s="89"/>
      <c r="G60" s="131" t="s">
        <v>284</v>
      </c>
      <c r="H60" s="89">
        <v>3</v>
      </c>
      <c r="I60" s="89">
        <v>2</v>
      </c>
      <c r="J60" s="89">
        <v>115</v>
      </c>
      <c r="K60" s="191">
        <v>3</v>
      </c>
      <c r="L60" s="76" t="s">
        <v>161</v>
      </c>
      <c r="M60" s="131"/>
    </row>
    <row r="61" ht="25" customHeight="1" spans="1:13">
      <c r="A61" s="89"/>
      <c r="B61" s="89"/>
      <c r="C61" s="89"/>
      <c r="D61" s="89"/>
      <c r="E61" s="94" t="s">
        <v>174</v>
      </c>
      <c r="F61" s="89"/>
      <c r="G61" s="131" t="s">
        <v>285</v>
      </c>
      <c r="H61" s="89">
        <v>4</v>
      </c>
      <c r="I61" s="89" t="s">
        <v>286</v>
      </c>
      <c r="J61" s="195">
        <f>(90%+100%)/2</f>
        <v>0.95</v>
      </c>
      <c r="K61" s="191">
        <f>ROUND(95/98*4,2)</f>
        <v>3.88</v>
      </c>
      <c r="L61" s="76" t="s">
        <v>287</v>
      </c>
      <c r="M61" s="131"/>
    </row>
    <row r="62" ht="25" customHeight="1" spans="1:13">
      <c r="A62" s="89"/>
      <c r="B62" s="89"/>
      <c r="C62" s="89"/>
      <c r="D62" s="89"/>
      <c r="E62" s="140"/>
      <c r="F62" s="89"/>
      <c r="G62" s="131" t="s">
        <v>288</v>
      </c>
      <c r="H62" s="89">
        <v>3</v>
      </c>
      <c r="I62" s="89" t="s">
        <v>176</v>
      </c>
      <c r="J62" s="89" t="s">
        <v>176</v>
      </c>
      <c r="K62" s="89">
        <v>3</v>
      </c>
      <c r="L62" s="76" t="s">
        <v>161</v>
      </c>
      <c r="M62" s="131"/>
    </row>
    <row r="63" ht="76.5" customHeight="1" spans="1:13">
      <c r="A63" s="89"/>
      <c r="B63" s="89"/>
      <c r="C63" s="89"/>
      <c r="D63" s="89"/>
      <c r="E63" s="89" t="s">
        <v>181</v>
      </c>
      <c r="F63" s="89"/>
      <c r="G63" s="137" t="s">
        <v>289</v>
      </c>
      <c r="H63" s="94">
        <v>6</v>
      </c>
      <c r="I63" s="196">
        <v>1</v>
      </c>
      <c r="J63" s="195">
        <v>0.7</v>
      </c>
      <c r="K63" s="191">
        <v>4</v>
      </c>
      <c r="L63" s="197" t="s">
        <v>290</v>
      </c>
      <c r="M63" s="131"/>
    </row>
    <row r="64" ht="36.75" customHeight="1" spans="1:13">
      <c r="A64" s="89" t="s">
        <v>184</v>
      </c>
      <c r="B64" s="89">
        <v>30</v>
      </c>
      <c r="C64" s="89" t="s">
        <v>185</v>
      </c>
      <c r="D64" s="89">
        <v>25</v>
      </c>
      <c r="E64" s="94" t="s">
        <v>192</v>
      </c>
      <c r="F64" s="89">
        <v>25</v>
      </c>
      <c r="G64" s="131" t="s">
        <v>291</v>
      </c>
      <c r="H64" s="89">
        <v>12</v>
      </c>
      <c r="I64" s="89" t="s">
        <v>292</v>
      </c>
      <c r="J64" s="89">
        <v>28</v>
      </c>
      <c r="K64" s="89">
        <v>12</v>
      </c>
      <c r="L64" s="112" t="s">
        <v>161</v>
      </c>
      <c r="M64" s="198" t="s">
        <v>189</v>
      </c>
    </row>
    <row r="65" ht="35.25" customHeight="1" spans="1:13">
      <c r="A65" s="89"/>
      <c r="B65" s="89"/>
      <c r="C65" s="89"/>
      <c r="D65" s="89"/>
      <c r="E65" s="94" t="s">
        <v>197</v>
      </c>
      <c r="F65" s="89"/>
      <c r="G65" s="199" t="s">
        <v>293</v>
      </c>
      <c r="H65" s="94">
        <v>8</v>
      </c>
      <c r="I65" s="94" t="s">
        <v>294</v>
      </c>
      <c r="J65" s="89">
        <v>1</v>
      </c>
      <c r="K65" s="89">
        <v>8</v>
      </c>
      <c r="L65" s="209" t="s">
        <v>161</v>
      </c>
      <c r="M65" s="198"/>
    </row>
    <row r="66" ht="34.5" customHeight="1" spans="1:13">
      <c r="A66" s="89"/>
      <c r="B66" s="89"/>
      <c r="C66" s="89"/>
      <c r="D66" s="89"/>
      <c r="E66" s="200"/>
      <c r="F66" s="89"/>
      <c r="G66" s="199" t="s">
        <v>295</v>
      </c>
      <c r="H66" s="94">
        <v>5</v>
      </c>
      <c r="I66" s="94" t="s">
        <v>296</v>
      </c>
      <c r="J66" s="89">
        <v>4</v>
      </c>
      <c r="K66" s="89">
        <v>5</v>
      </c>
      <c r="L66" s="209" t="s">
        <v>161</v>
      </c>
      <c r="M66" s="198"/>
    </row>
    <row r="67" ht="35.25" customHeight="1" spans="1:13">
      <c r="A67" s="89"/>
      <c r="B67" s="89"/>
      <c r="C67" s="89" t="s">
        <v>203</v>
      </c>
      <c r="D67" s="89">
        <v>5</v>
      </c>
      <c r="E67" s="89" t="s">
        <v>204</v>
      </c>
      <c r="F67" s="89">
        <v>5</v>
      </c>
      <c r="G67" s="201" t="s">
        <v>205</v>
      </c>
      <c r="H67" s="89">
        <v>5</v>
      </c>
      <c r="I67" s="89" t="s">
        <v>176</v>
      </c>
      <c r="J67" s="89">
        <v>90</v>
      </c>
      <c r="K67" s="94">
        <v>5</v>
      </c>
      <c r="L67" s="112" t="s">
        <v>161</v>
      </c>
      <c r="M67" s="184" t="s">
        <v>207</v>
      </c>
    </row>
    <row r="68" ht="25" customHeight="1" spans="1:13">
      <c r="A68" s="202" t="s">
        <v>208</v>
      </c>
      <c r="B68" s="203"/>
      <c r="C68" s="204"/>
      <c r="D68" s="203"/>
      <c r="E68" s="203"/>
      <c r="F68" s="203"/>
      <c r="G68" s="203"/>
      <c r="H68" s="205"/>
      <c r="I68" s="210"/>
      <c r="J68" s="210"/>
      <c r="K68" s="132">
        <f>SUM(K39:K67)</f>
        <v>93.95</v>
      </c>
      <c r="L68" s="132"/>
      <c r="M68" s="211"/>
    </row>
    <row r="69" spans="1:13">
      <c r="A69" s="206"/>
      <c r="B69" s="206"/>
      <c r="C69" s="206"/>
      <c r="D69" s="206"/>
      <c r="E69" s="206"/>
      <c r="F69" s="206"/>
      <c r="G69" s="206"/>
      <c r="H69" s="206"/>
      <c r="I69" s="206"/>
      <c r="J69" s="206"/>
      <c r="K69" s="206"/>
      <c r="L69" s="206"/>
      <c r="M69" s="206"/>
    </row>
    <row r="70" ht="57" customHeight="1" spans="1:13">
      <c r="A70" s="207" t="s">
        <v>209</v>
      </c>
      <c r="B70" s="208"/>
      <c r="C70" s="208"/>
      <c r="D70" s="208"/>
      <c r="E70" s="208"/>
      <c r="F70" s="208"/>
      <c r="G70" s="208"/>
      <c r="H70" s="208"/>
      <c r="I70" s="208"/>
      <c r="J70" s="208"/>
      <c r="K70" s="208"/>
      <c r="L70" s="208"/>
      <c r="M70" s="208"/>
    </row>
  </sheetData>
  <mergeCells count="162">
    <mergeCell ref="A2:M2"/>
    <mergeCell ref="A3:C3"/>
    <mergeCell ref="B4:C4"/>
    <mergeCell ref="D4:F4"/>
    <mergeCell ref="H4:J4"/>
    <mergeCell ref="L4:M4"/>
    <mergeCell ref="B5:C5"/>
    <mergeCell ref="D5:F5"/>
    <mergeCell ref="H5:J5"/>
    <mergeCell ref="L5:M5"/>
    <mergeCell ref="B6:C6"/>
    <mergeCell ref="D6:J6"/>
    <mergeCell ref="D7:L7"/>
    <mergeCell ref="E8:G8"/>
    <mergeCell ref="H8:I8"/>
    <mergeCell ref="J8:L8"/>
    <mergeCell ref="E9:F9"/>
    <mergeCell ref="G9:I9"/>
    <mergeCell ref="J9:L9"/>
    <mergeCell ref="E10:F10"/>
    <mergeCell ref="G10:I10"/>
    <mergeCell ref="J10:L10"/>
    <mergeCell ref="E11:F11"/>
    <mergeCell ref="G11:I11"/>
    <mergeCell ref="J11:L11"/>
    <mergeCell ref="E12:F12"/>
    <mergeCell ref="G12:I12"/>
    <mergeCell ref="J12:L12"/>
    <mergeCell ref="D13:L13"/>
    <mergeCell ref="D14:L14"/>
    <mergeCell ref="E15:G15"/>
    <mergeCell ref="H15:I15"/>
    <mergeCell ref="J15:L15"/>
    <mergeCell ref="E16:F16"/>
    <mergeCell ref="G16:H16"/>
    <mergeCell ref="I16:J16"/>
    <mergeCell ref="E17:F17"/>
    <mergeCell ref="G17:H17"/>
    <mergeCell ref="I17:J17"/>
    <mergeCell ref="E18:F18"/>
    <mergeCell ref="G18:H18"/>
    <mergeCell ref="I18:J18"/>
    <mergeCell ref="E19:F19"/>
    <mergeCell ref="G19:H19"/>
    <mergeCell ref="I19:J19"/>
    <mergeCell ref="E20:F20"/>
    <mergeCell ref="G20:H20"/>
    <mergeCell ref="I20:J20"/>
    <mergeCell ref="E21:F21"/>
    <mergeCell ref="G21:H21"/>
    <mergeCell ref="I21:J21"/>
    <mergeCell ref="E22:F22"/>
    <mergeCell ref="G22:H22"/>
    <mergeCell ref="I22:J22"/>
    <mergeCell ref="D23:G23"/>
    <mergeCell ref="H23:I23"/>
    <mergeCell ref="J23:L23"/>
    <mergeCell ref="D24:G24"/>
    <mergeCell ref="I24:L24"/>
    <mergeCell ref="D25:G25"/>
    <mergeCell ref="I25:L25"/>
    <mergeCell ref="D26:G26"/>
    <mergeCell ref="I26:L26"/>
    <mergeCell ref="D27:G27"/>
    <mergeCell ref="I27:L27"/>
    <mergeCell ref="D28:G28"/>
    <mergeCell ref="I28:L28"/>
    <mergeCell ref="D29:G29"/>
    <mergeCell ref="I29:L29"/>
    <mergeCell ref="D30:G30"/>
    <mergeCell ref="I30:L30"/>
    <mergeCell ref="D31:G31"/>
    <mergeCell ref="I31:L31"/>
    <mergeCell ref="D32:G32"/>
    <mergeCell ref="I32:L32"/>
    <mergeCell ref="D33:G33"/>
    <mergeCell ref="I33:L33"/>
    <mergeCell ref="D34:G34"/>
    <mergeCell ref="I34:L34"/>
    <mergeCell ref="A35:M35"/>
    <mergeCell ref="A36:H36"/>
    <mergeCell ref="A37:B37"/>
    <mergeCell ref="C37:D37"/>
    <mergeCell ref="E37:F37"/>
    <mergeCell ref="G37:H37"/>
    <mergeCell ref="A68:H68"/>
    <mergeCell ref="A69:M69"/>
    <mergeCell ref="A70:M70"/>
    <mergeCell ref="A4:A6"/>
    <mergeCell ref="A7:A34"/>
    <mergeCell ref="A39:A49"/>
    <mergeCell ref="A50:A54"/>
    <mergeCell ref="A55:A63"/>
    <mergeCell ref="A64:A67"/>
    <mergeCell ref="B7:B14"/>
    <mergeCell ref="B15:B22"/>
    <mergeCell ref="B23:B34"/>
    <mergeCell ref="B39:B49"/>
    <mergeCell ref="B50:B54"/>
    <mergeCell ref="B55:B63"/>
    <mergeCell ref="B64:B67"/>
    <mergeCell ref="C9:C12"/>
    <mergeCell ref="C13:C14"/>
    <mergeCell ref="C16:C19"/>
    <mergeCell ref="C20:C22"/>
    <mergeCell ref="C24:C34"/>
    <mergeCell ref="C39:C44"/>
    <mergeCell ref="C45:C49"/>
    <mergeCell ref="C50:C51"/>
    <mergeCell ref="C52:C54"/>
    <mergeCell ref="C55:C56"/>
    <mergeCell ref="C57:C63"/>
    <mergeCell ref="C64:C66"/>
    <mergeCell ref="D39:D44"/>
    <mergeCell ref="D45:D49"/>
    <mergeCell ref="D50:D51"/>
    <mergeCell ref="D52:D54"/>
    <mergeCell ref="D55:D56"/>
    <mergeCell ref="D57:D63"/>
    <mergeCell ref="D64:D66"/>
    <mergeCell ref="E40:E42"/>
    <mergeCell ref="E43:E44"/>
    <mergeCell ref="E45:E48"/>
    <mergeCell ref="E53:E54"/>
    <mergeCell ref="E57:E60"/>
    <mergeCell ref="E61:E62"/>
    <mergeCell ref="E65:E66"/>
    <mergeCell ref="F40:F42"/>
    <mergeCell ref="F43:F44"/>
    <mergeCell ref="F45:F48"/>
    <mergeCell ref="F53:F54"/>
    <mergeCell ref="F57:F63"/>
    <mergeCell ref="F64:F66"/>
    <mergeCell ref="G45:G46"/>
    <mergeCell ref="G47:G48"/>
    <mergeCell ref="G53:G54"/>
    <mergeCell ref="H24:H34"/>
    <mergeCell ref="H45:H46"/>
    <mergeCell ref="H47:H48"/>
    <mergeCell ref="H53:H54"/>
    <mergeCell ref="I36:I38"/>
    <mergeCell ref="I45:I46"/>
    <mergeCell ref="I47:I48"/>
    <mergeCell ref="I53:I54"/>
    <mergeCell ref="J36:J38"/>
    <mergeCell ref="J45:J46"/>
    <mergeCell ref="J47:J48"/>
    <mergeCell ref="J53:J54"/>
    <mergeCell ref="K36:K38"/>
    <mergeCell ref="K45:K46"/>
    <mergeCell ref="K47:K48"/>
    <mergeCell ref="K53:K54"/>
    <mergeCell ref="L36:L38"/>
    <mergeCell ref="L45:L46"/>
    <mergeCell ref="L47:L48"/>
    <mergeCell ref="L53:L54"/>
    <mergeCell ref="M8:M14"/>
    <mergeCell ref="M16:M22"/>
    <mergeCell ref="M24:M34"/>
    <mergeCell ref="M36:M38"/>
    <mergeCell ref="M57:M63"/>
    <mergeCell ref="M64:M66"/>
  </mergeCells>
  <pageMargins left="0.75" right="0.75" top="1" bottom="1" header="0.5" footer="0.5"/>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72"/>
  <sheetViews>
    <sheetView tabSelected="1" zoomScale="70" zoomScaleNormal="70" topLeftCell="A10" workbookViewId="0">
      <selection activeCell="M16" sqref="M16:M21"/>
    </sheetView>
  </sheetViews>
  <sheetFormatPr defaultColWidth="9" defaultRowHeight="14.25"/>
  <cols>
    <col min="1" max="1" width="9" style="1"/>
    <col min="2" max="2" width="9.08333333333333" style="1" customWidth="1"/>
    <col min="3" max="3" width="12.8333333333333" style="1" customWidth="1"/>
    <col min="4" max="4" width="17.5" style="1" customWidth="1"/>
    <col min="5" max="6" width="9" style="1"/>
    <col min="7" max="7" width="28.8333333333333" style="1" customWidth="1"/>
    <col min="8" max="10" width="9" style="1"/>
    <col min="11" max="11" width="9.5" style="1" customWidth="1"/>
    <col min="12" max="12" width="21.5833333333333" style="1" customWidth="1"/>
    <col min="13" max="13" width="43.3333333333333" style="1" customWidth="1"/>
    <col min="14" max="16384" width="9" style="1"/>
  </cols>
  <sheetData>
    <row r="1" spans="1:13">
      <c r="A1" s="2" t="s">
        <v>0</v>
      </c>
      <c r="B1" s="3"/>
      <c r="C1" s="4"/>
      <c r="D1" s="3"/>
      <c r="E1" s="3"/>
      <c r="F1" s="3"/>
      <c r="G1" s="3"/>
      <c r="H1" s="5"/>
      <c r="I1" s="59"/>
      <c r="J1" s="59"/>
      <c r="K1" s="5"/>
      <c r="L1" s="3"/>
      <c r="M1" s="3"/>
    </row>
    <row r="2" ht="18.75" spans="1:13">
      <c r="A2" s="6" t="s">
        <v>1</v>
      </c>
      <c r="B2" s="6"/>
      <c r="C2" s="6"/>
      <c r="D2" s="6"/>
      <c r="E2" s="6"/>
      <c r="F2" s="6"/>
      <c r="G2" s="6"/>
      <c r="H2" s="6"/>
      <c r="I2" s="6"/>
      <c r="J2" s="6"/>
      <c r="K2" s="6"/>
      <c r="L2" s="6"/>
      <c r="M2" s="6"/>
    </row>
    <row r="3" ht="20.15" customHeight="1" spans="1:13">
      <c r="A3" s="7" t="s">
        <v>2</v>
      </c>
      <c r="B3" s="7"/>
      <c r="C3" s="8"/>
      <c r="D3" s="4"/>
      <c r="E3" s="3"/>
      <c r="F3" s="3"/>
      <c r="G3" s="3"/>
      <c r="H3" s="5"/>
      <c r="I3" s="59"/>
      <c r="J3" s="59"/>
      <c r="K3" s="5"/>
      <c r="L3" s="3"/>
      <c r="M3" s="5" t="s">
        <v>3</v>
      </c>
    </row>
    <row r="4" ht="20.15" customHeight="1" spans="1:13">
      <c r="A4" s="9" t="s">
        <v>4</v>
      </c>
      <c r="B4" s="10" t="s">
        <v>5</v>
      </c>
      <c r="C4" s="11"/>
      <c r="D4" s="12" t="s">
        <v>297</v>
      </c>
      <c r="E4" s="12"/>
      <c r="F4" s="12"/>
      <c r="G4" s="13" t="s">
        <v>7</v>
      </c>
      <c r="H4" s="12">
        <v>2019</v>
      </c>
      <c r="I4" s="12"/>
      <c r="J4" s="12"/>
      <c r="K4" s="13" t="s">
        <v>8</v>
      </c>
      <c r="L4" s="12">
        <v>7548.77</v>
      </c>
      <c r="M4" s="12"/>
    </row>
    <row r="5" ht="20.15" customHeight="1" spans="1:13">
      <c r="A5" s="14"/>
      <c r="B5" s="10" t="s">
        <v>9</v>
      </c>
      <c r="C5" s="11"/>
      <c r="D5" s="12"/>
      <c r="E5" s="12"/>
      <c r="F5" s="12"/>
      <c r="G5" s="13" t="s">
        <v>10</v>
      </c>
      <c r="H5" s="12"/>
      <c r="I5" s="12"/>
      <c r="J5" s="12"/>
      <c r="K5" s="13" t="s">
        <v>11</v>
      </c>
      <c r="L5" s="12"/>
      <c r="M5" s="12"/>
    </row>
    <row r="6" ht="58" customHeight="1" spans="1:13">
      <c r="A6" s="14"/>
      <c r="B6" s="10" t="s">
        <v>12</v>
      </c>
      <c r="C6" s="11"/>
      <c r="D6" s="15" t="s">
        <v>298</v>
      </c>
      <c r="E6" s="15"/>
      <c r="F6" s="15"/>
      <c r="G6" s="15"/>
      <c r="H6" s="15"/>
      <c r="I6" s="15"/>
      <c r="J6" s="15"/>
      <c r="K6" s="60" t="s">
        <v>14</v>
      </c>
      <c r="L6" s="61"/>
      <c r="M6" s="12" t="s">
        <v>15</v>
      </c>
    </row>
    <row r="7" ht="20.15" customHeight="1" spans="1:13">
      <c r="A7" s="9" t="s">
        <v>16</v>
      </c>
      <c r="B7" s="16" t="s">
        <v>17</v>
      </c>
      <c r="C7" s="17" t="s">
        <v>18</v>
      </c>
      <c r="D7" s="18">
        <v>7548.77</v>
      </c>
      <c r="E7" s="18"/>
      <c r="F7" s="18"/>
      <c r="G7" s="18"/>
      <c r="H7" s="18"/>
      <c r="I7" s="18"/>
      <c r="J7" s="18"/>
      <c r="K7" s="21"/>
      <c r="L7" s="21"/>
      <c r="M7" s="61" t="s">
        <v>19</v>
      </c>
    </row>
    <row r="8" ht="20.15" customHeight="1" spans="1:13">
      <c r="A8" s="9"/>
      <c r="B8" s="16"/>
      <c r="C8" s="19" t="s">
        <v>20</v>
      </c>
      <c r="D8" s="17" t="s">
        <v>21</v>
      </c>
      <c r="E8" s="12"/>
      <c r="F8" s="12"/>
      <c r="G8" s="12"/>
      <c r="H8" s="20" t="s">
        <v>22</v>
      </c>
      <c r="I8" s="62"/>
      <c r="J8" s="63"/>
      <c r="K8" s="63"/>
      <c r="L8" s="63"/>
      <c r="M8" s="11" t="s">
        <v>23</v>
      </c>
    </row>
    <row r="9" ht="20.15" customHeight="1" spans="1:13">
      <c r="A9" s="9"/>
      <c r="B9" s="16"/>
      <c r="C9" s="11" t="s">
        <v>24</v>
      </c>
      <c r="D9" s="21" t="s">
        <v>25</v>
      </c>
      <c r="E9" s="21" t="s">
        <v>18</v>
      </c>
      <c r="F9" s="21"/>
      <c r="G9" s="21" t="s">
        <v>212</v>
      </c>
      <c r="H9" s="21"/>
      <c r="I9" s="21"/>
      <c r="J9" s="21" t="s">
        <v>28</v>
      </c>
      <c r="K9" s="21"/>
      <c r="L9" s="22"/>
      <c r="M9" s="10"/>
    </row>
    <row r="10" ht="25" customHeight="1" spans="1:13">
      <c r="A10" s="9"/>
      <c r="B10" s="16"/>
      <c r="C10" s="11"/>
      <c r="D10" s="21" t="s">
        <v>29</v>
      </c>
      <c r="E10" s="21">
        <v>2540</v>
      </c>
      <c r="F10" s="21"/>
      <c r="G10" s="21">
        <v>2540</v>
      </c>
      <c r="H10" s="21"/>
      <c r="I10" s="21"/>
      <c r="J10" s="22" t="s">
        <v>30</v>
      </c>
      <c r="K10" s="23"/>
      <c r="L10" s="23"/>
      <c r="M10" s="10"/>
    </row>
    <row r="11" ht="20.15" customHeight="1" spans="1:13">
      <c r="A11" s="9"/>
      <c r="B11" s="16"/>
      <c r="C11" s="11"/>
      <c r="D11" s="21" t="s">
        <v>29</v>
      </c>
      <c r="E11" s="21">
        <v>2470</v>
      </c>
      <c r="F11" s="21"/>
      <c r="G11" s="21">
        <v>2470</v>
      </c>
      <c r="H11" s="21"/>
      <c r="I11" s="21"/>
      <c r="J11" s="22" t="s">
        <v>213</v>
      </c>
      <c r="K11" s="23"/>
      <c r="L11" s="23"/>
      <c r="M11" s="10"/>
    </row>
    <row r="12" ht="20.15" customHeight="1" spans="1:13">
      <c r="A12" s="9"/>
      <c r="B12" s="16"/>
      <c r="C12" s="11"/>
      <c r="D12" s="21" t="s">
        <v>29</v>
      </c>
      <c r="E12" s="21">
        <v>2538.77</v>
      </c>
      <c r="F12" s="21"/>
      <c r="G12" s="21">
        <v>2538.77</v>
      </c>
      <c r="H12" s="21"/>
      <c r="I12" s="21"/>
      <c r="J12" s="22" t="s">
        <v>299</v>
      </c>
      <c r="K12" s="23"/>
      <c r="L12" s="23"/>
      <c r="M12" s="10"/>
    </row>
    <row r="13" ht="20.15" customHeight="1" spans="1:13">
      <c r="A13" s="9"/>
      <c r="B13" s="16"/>
      <c r="C13" s="11" t="s">
        <v>33</v>
      </c>
      <c r="D13" s="22" t="s">
        <v>256</v>
      </c>
      <c r="E13" s="23"/>
      <c r="F13" s="23"/>
      <c r="G13" s="23"/>
      <c r="H13" s="23"/>
      <c r="I13" s="23"/>
      <c r="J13" s="23"/>
      <c r="K13" s="23"/>
      <c r="L13" s="23"/>
      <c r="M13" s="10"/>
    </row>
    <row r="14" ht="33.75" customHeight="1" spans="1:13">
      <c r="A14" s="9"/>
      <c r="B14" s="16"/>
      <c r="C14" s="11"/>
      <c r="D14" s="24" t="s">
        <v>35</v>
      </c>
      <c r="E14" s="25"/>
      <c r="F14" s="25"/>
      <c r="G14" s="25"/>
      <c r="H14" s="25"/>
      <c r="I14" s="25"/>
      <c r="J14" s="25"/>
      <c r="K14" s="25"/>
      <c r="L14" s="25"/>
      <c r="M14" s="10"/>
    </row>
    <row r="15" ht="20.15" customHeight="1" spans="1:13">
      <c r="A15" s="9"/>
      <c r="B15" s="26" t="s">
        <v>36</v>
      </c>
      <c r="C15" s="19" t="s">
        <v>37</v>
      </c>
      <c r="D15" s="17" t="s">
        <v>21</v>
      </c>
      <c r="E15" s="12"/>
      <c r="F15" s="12"/>
      <c r="G15" s="12"/>
      <c r="H15" s="20" t="s">
        <v>22</v>
      </c>
      <c r="I15" s="62"/>
      <c r="J15" s="5"/>
      <c r="K15" s="5"/>
      <c r="L15" s="5"/>
      <c r="M15" s="61" t="s">
        <v>19</v>
      </c>
    </row>
    <row r="16" ht="20.15" customHeight="1" spans="1:13">
      <c r="A16" s="9"/>
      <c r="B16" s="16"/>
      <c r="C16" s="27" t="s">
        <v>39</v>
      </c>
      <c r="D16" s="21" t="s">
        <v>25</v>
      </c>
      <c r="E16" s="21" t="s">
        <v>40</v>
      </c>
      <c r="F16" s="21"/>
      <c r="G16" s="21" t="s">
        <v>41</v>
      </c>
      <c r="H16" s="21"/>
      <c r="I16" s="21" t="s">
        <v>42</v>
      </c>
      <c r="J16" s="21"/>
      <c r="K16" s="9" t="s">
        <v>43</v>
      </c>
      <c r="L16" s="64"/>
      <c r="M16" s="11" t="s">
        <v>300</v>
      </c>
    </row>
    <row r="17" ht="20.15" customHeight="1" spans="1:13">
      <c r="A17" s="9"/>
      <c r="B17" s="16"/>
      <c r="C17" s="27"/>
      <c r="D17" s="21" t="s">
        <v>29</v>
      </c>
      <c r="E17" s="21">
        <v>5272.4</v>
      </c>
      <c r="F17" s="21"/>
      <c r="G17" s="21">
        <v>3432.48</v>
      </c>
      <c r="H17" s="21"/>
      <c r="I17" s="21">
        <v>1839.92</v>
      </c>
      <c r="J17" s="21"/>
      <c r="K17" s="21" t="s">
        <v>43</v>
      </c>
      <c r="L17" s="64"/>
      <c r="M17" s="11"/>
    </row>
    <row r="18" ht="20.15" customHeight="1" spans="1:13">
      <c r="A18" s="9"/>
      <c r="B18" s="16"/>
      <c r="C18" s="27"/>
      <c r="D18" s="11"/>
      <c r="E18" s="21"/>
      <c r="F18" s="21"/>
      <c r="G18" s="21"/>
      <c r="H18" s="21"/>
      <c r="I18" s="21"/>
      <c r="J18" s="21"/>
      <c r="K18" s="21" t="s">
        <v>43</v>
      </c>
      <c r="L18" s="64"/>
      <c r="M18" s="11"/>
    </row>
    <row r="19" ht="20.15" customHeight="1" spans="1:13">
      <c r="A19" s="9"/>
      <c r="B19" s="16"/>
      <c r="C19" s="27"/>
      <c r="D19" s="11"/>
      <c r="E19" s="21"/>
      <c r="F19" s="21"/>
      <c r="G19" s="21"/>
      <c r="H19" s="21"/>
      <c r="I19" s="21"/>
      <c r="J19" s="21"/>
      <c r="K19" s="21" t="s">
        <v>43</v>
      </c>
      <c r="L19" s="64"/>
      <c r="M19" s="11"/>
    </row>
    <row r="20" ht="30" customHeight="1" spans="1:13">
      <c r="A20" s="9"/>
      <c r="B20" s="16"/>
      <c r="C20" s="28" t="s">
        <v>45</v>
      </c>
      <c r="D20" s="29" t="s">
        <v>46</v>
      </c>
      <c r="E20" s="21" t="s">
        <v>47</v>
      </c>
      <c r="F20" s="21"/>
      <c r="G20" s="21" t="s">
        <v>48</v>
      </c>
      <c r="H20" s="21"/>
      <c r="I20" s="21" t="s">
        <v>37</v>
      </c>
      <c r="J20" s="21"/>
      <c r="K20" s="65" t="s">
        <v>43</v>
      </c>
      <c r="L20" s="66"/>
      <c r="M20" s="11"/>
    </row>
    <row r="21" ht="42.75" customHeight="1" spans="1:13">
      <c r="A21" s="9"/>
      <c r="B21" s="16"/>
      <c r="C21" s="28"/>
      <c r="D21" s="29"/>
      <c r="E21" s="21">
        <v>2019</v>
      </c>
      <c r="F21" s="21"/>
      <c r="G21" s="21">
        <v>7548.77</v>
      </c>
      <c r="H21" s="21"/>
      <c r="I21" s="21">
        <v>5272.4</v>
      </c>
      <c r="J21" s="21"/>
      <c r="K21" s="65"/>
      <c r="L21" s="66"/>
      <c r="M21" s="11"/>
    </row>
    <row r="22" ht="279" customHeight="1" spans="1:13">
      <c r="A22" s="9"/>
      <c r="B22" s="16" t="s">
        <v>49</v>
      </c>
      <c r="C22" s="11" t="s">
        <v>50</v>
      </c>
      <c r="D22" s="30" t="s">
        <v>301</v>
      </c>
      <c r="E22" s="30"/>
      <c r="F22" s="30"/>
      <c r="G22" s="30"/>
      <c r="H22" s="21" t="s">
        <v>52</v>
      </c>
      <c r="I22" s="21"/>
      <c r="J22" s="11" t="s">
        <v>302</v>
      </c>
      <c r="K22" s="11"/>
      <c r="L22" s="11"/>
      <c r="M22" s="61" t="s">
        <v>19</v>
      </c>
    </row>
    <row r="23" ht="30.75" customHeight="1" spans="1:13">
      <c r="A23" s="9"/>
      <c r="B23" s="16"/>
      <c r="C23" s="31" t="s">
        <v>54</v>
      </c>
      <c r="D23" s="32" t="s">
        <v>303</v>
      </c>
      <c r="E23" s="33"/>
      <c r="F23" s="33"/>
      <c r="G23" s="34"/>
      <c r="H23" s="35" t="s">
        <v>56</v>
      </c>
      <c r="I23" s="67" t="s">
        <v>304</v>
      </c>
      <c r="J23" s="67"/>
      <c r="K23" s="67"/>
      <c r="L23" s="68"/>
      <c r="M23" s="11" t="s">
        <v>305</v>
      </c>
    </row>
    <row r="24" ht="20.15" customHeight="1" spans="1:13">
      <c r="A24" s="9"/>
      <c r="B24" s="16"/>
      <c r="C24" s="36"/>
      <c r="D24" s="32" t="s">
        <v>306</v>
      </c>
      <c r="E24" s="33"/>
      <c r="F24" s="33"/>
      <c r="G24" s="34"/>
      <c r="H24" s="35"/>
      <c r="I24" s="69" t="s">
        <v>307</v>
      </c>
      <c r="J24" s="69"/>
      <c r="K24" s="69"/>
      <c r="L24" s="70"/>
      <c r="M24" s="11"/>
    </row>
    <row r="25" ht="20.15" customHeight="1" spans="1:13">
      <c r="A25" s="9"/>
      <c r="B25" s="16"/>
      <c r="C25" s="36"/>
      <c r="D25" s="32" t="s">
        <v>308</v>
      </c>
      <c r="E25" s="33"/>
      <c r="F25" s="33"/>
      <c r="G25" s="34"/>
      <c r="H25" s="35"/>
      <c r="I25" s="69" t="s">
        <v>309</v>
      </c>
      <c r="J25" s="69"/>
      <c r="K25" s="69"/>
      <c r="L25" s="70"/>
      <c r="M25" s="11"/>
    </row>
    <row r="26" ht="20.15" customHeight="1" spans="1:13">
      <c r="A26" s="9"/>
      <c r="B26" s="16"/>
      <c r="C26" s="36"/>
      <c r="D26" s="32" t="s">
        <v>310</v>
      </c>
      <c r="E26" s="33"/>
      <c r="F26" s="33"/>
      <c r="G26" s="34"/>
      <c r="H26" s="9"/>
      <c r="I26" s="69" t="s">
        <v>311</v>
      </c>
      <c r="J26" s="69"/>
      <c r="K26" s="69"/>
      <c r="L26" s="70"/>
      <c r="M26" s="11"/>
    </row>
    <row r="27" ht="20.15" customHeight="1" spans="1:13">
      <c r="A27" s="31"/>
      <c r="B27" s="37"/>
      <c r="C27" s="36"/>
      <c r="D27" s="32" t="s">
        <v>312</v>
      </c>
      <c r="E27" s="33"/>
      <c r="F27" s="33"/>
      <c r="G27" s="34"/>
      <c r="H27" s="9"/>
      <c r="I27" s="69" t="s">
        <v>313</v>
      </c>
      <c r="J27" s="69"/>
      <c r="K27" s="69"/>
      <c r="L27" s="70"/>
      <c r="M27" s="11"/>
    </row>
    <row r="28" ht="20.15" customHeight="1" spans="1:13">
      <c r="A28" s="31"/>
      <c r="B28" s="37"/>
      <c r="C28" s="36"/>
      <c r="D28" s="38" t="s">
        <v>314</v>
      </c>
      <c r="E28" s="39"/>
      <c r="F28" s="39"/>
      <c r="G28" s="40"/>
      <c r="H28" s="9"/>
      <c r="I28" s="69" t="s">
        <v>315</v>
      </c>
      <c r="J28" s="69"/>
      <c r="K28" s="69"/>
      <c r="L28" s="70"/>
      <c r="M28" s="11"/>
    </row>
    <row r="29" ht="20" customHeight="1" spans="1:13">
      <c r="A29" s="31"/>
      <c r="B29" s="37"/>
      <c r="C29" s="36"/>
      <c r="D29" s="41" t="s">
        <v>316</v>
      </c>
      <c r="E29" s="42"/>
      <c r="F29" s="42"/>
      <c r="G29" s="43"/>
      <c r="H29" s="9"/>
      <c r="I29" s="71" t="s">
        <v>317</v>
      </c>
      <c r="J29" s="72"/>
      <c r="K29" s="72"/>
      <c r="L29" s="73"/>
      <c r="M29" s="11"/>
    </row>
    <row r="30" ht="46.5" customHeight="1" spans="1:13">
      <c r="A30" s="31"/>
      <c r="B30" s="37"/>
      <c r="C30" s="36"/>
      <c r="D30" s="41" t="s">
        <v>318</v>
      </c>
      <c r="E30" s="42"/>
      <c r="F30" s="42"/>
      <c r="G30" s="43"/>
      <c r="H30" s="9"/>
      <c r="I30" s="24" t="s">
        <v>319</v>
      </c>
      <c r="J30" s="25"/>
      <c r="K30" s="25"/>
      <c r="L30" s="74"/>
      <c r="M30" s="11"/>
    </row>
    <row r="31" ht="21" customHeight="1" spans="1:13">
      <c r="A31" s="31"/>
      <c r="B31" s="37"/>
      <c r="C31" s="36"/>
      <c r="D31" s="41" t="s">
        <v>320</v>
      </c>
      <c r="E31" s="42"/>
      <c r="F31" s="42"/>
      <c r="G31" s="43"/>
      <c r="H31" s="9"/>
      <c r="I31" s="71" t="s">
        <v>320</v>
      </c>
      <c r="J31" s="72"/>
      <c r="K31" s="72"/>
      <c r="L31" s="73"/>
      <c r="M31" s="11"/>
    </row>
    <row r="32" ht="20.15" customHeight="1" spans="1:13">
      <c r="A32" s="31"/>
      <c r="B32" s="37"/>
      <c r="C32" s="36"/>
      <c r="D32" s="41" t="s">
        <v>321</v>
      </c>
      <c r="E32" s="42"/>
      <c r="F32" s="42"/>
      <c r="G32" s="43"/>
      <c r="H32" s="9"/>
      <c r="I32" s="71" t="s">
        <v>321</v>
      </c>
      <c r="J32" s="72"/>
      <c r="K32" s="72"/>
      <c r="L32" s="73"/>
      <c r="M32" s="11"/>
    </row>
    <row r="33" ht="22" customHeight="1" spans="1:13">
      <c r="A33" s="31"/>
      <c r="B33" s="37"/>
      <c r="C33" s="36"/>
      <c r="D33" s="41" t="s">
        <v>322</v>
      </c>
      <c r="E33" s="42"/>
      <c r="F33" s="42"/>
      <c r="G33" s="43"/>
      <c r="H33" s="9"/>
      <c r="I33" s="71" t="s">
        <v>322</v>
      </c>
      <c r="J33" s="72"/>
      <c r="K33" s="72"/>
      <c r="L33" s="73"/>
      <c r="M33" s="11"/>
    </row>
    <row r="34" ht="20.15" customHeight="1" spans="1:13">
      <c r="A34" s="31"/>
      <c r="B34" s="37"/>
      <c r="C34" s="36"/>
      <c r="D34" s="41" t="s">
        <v>323</v>
      </c>
      <c r="E34" s="42"/>
      <c r="F34" s="42"/>
      <c r="G34" s="43"/>
      <c r="H34" s="9"/>
      <c r="I34" s="41" t="s">
        <v>323</v>
      </c>
      <c r="J34" s="42"/>
      <c r="K34" s="42"/>
      <c r="L34" s="43"/>
      <c r="M34" s="11"/>
    </row>
    <row r="35" ht="20.15" customHeight="1" spans="1:13">
      <c r="A35" s="31"/>
      <c r="B35" s="37"/>
      <c r="C35" s="36"/>
      <c r="D35" s="41" t="s">
        <v>324</v>
      </c>
      <c r="E35" s="44"/>
      <c r="F35" s="44"/>
      <c r="G35" s="45"/>
      <c r="H35" s="9"/>
      <c r="I35" s="41" t="s">
        <v>324</v>
      </c>
      <c r="J35" s="44"/>
      <c r="K35" s="44"/>
      <c r="L35" s="45"/>
      <c r="M35" s="11"/>
    </row>
    <row r="36" spans="1:13">
      <c r="A36" s="46" t="s">
        <v>80</v>
      </c>
      <c r="B36" s="46"/>
      <c r="C36" s="47"/>
      <c r="D36" s="46"/>
      <c r="E36" s="46"/>
      <c r="F36" s="46"/>
      <c r="G36" s="46"/>
      <c r="H36" s="46"/>
      <c r="I36" s="46"/>
      <c r="J36" s="46"/>
      <c r="K36" s="46"/>
      <c r="L36" s="46"/>
      <c r="M36" s="46"/>
    </row>
    <row r="37" spans="1:13">
      <c r="A37" s="9" t="s">
        <v>81</v>
      </c>
      <c r="B37" s="9"/>
      <c r="C37" s="21"/>
      <c r="D37" s="9"/>
      <c r="E37" s="9"/>
      <c r="F37" s="9"/>
      <c r="G37" s="9"/>
      <c r="H37" s="9"/>
      <c r="I37" s="9" t="s">
        <v>82</v>
      </c>
      <c r="J37" s="9" t="s">
        <v>83</v>
      </c>
      <c r="K37" s="14" t="s">
        <v>84</v>
      </c>
      <c r="L37" s="9" t="s">
        <v>85</v>
      </c>
      <c r="M37" s="9" t="s">
        <v>86</v>
      </c>
    </row>
    <row r="38" spans="1:13">
      <c r="A38" s="9" t="s">
        <v>87</v>
      </c>
      <c r="B38" s="9"/>
      <c r="C38" s="21" t="s">
        <v>88</v>
      </c>
      <c r="D38" s="9"/>
      <c r="E38" s="9" t="s">
        <v>89</v>
      </c>
      <c r="F38" s="9"/>
      <c r="G38" s="9" t="s">
        <v>90</v>
      </c>
      <c r="H38" s="9"/>
      <c r="I38" s="9"/>
      <c r="J38" s="9"/>
      <c r="K38" s="14"/>
      <c r="L38" s="9"/>
      <c r="M38" s="9"/>
    </row>
    <row r="39" spans="1:13">
      <c r="A39" s="9" t="s">
        <v>91</v>
      </c>
      <c r="B39" s="9" t="s">
        <v>92</v>
      </c>
      <c r="C39" s="21" t="s">
        <v>91</v>
      </c>
      <c r="D39" s="9" t="s">
        <v>92</v>
      </c>
      <c r="E39" s="9" t="s">
        <v>91</v>
      </c>
      <c r="F39" s="9" t="s">
        <v>92</v>
      </c>
      <c r="G39" s="9" t="s">
        <v>91</v>
      </c>
      <c r="H39" s="9" t="s">
        <v>92</v>
      </c>
      <c r="I39" s="9"/>
      <c r="J39" s="9"/>
      <c r="K39" s="14"/>
      <c r="L39" s="9"/>
      <c r="M39" s="9"/>
    </row>
    <row r="40" ht="45" customHeight="1" spans="1:13">
      <c r="A40" s="48" t="s">
        <v>93</v>
      </c>
      <c r="B40" s="48">
        <v>20</v>
      </c>
      <c r="C40" s="21" t="s">
        <v>94</v>
      </c>
      <c r="D40" s="21">
        <v>12</v>
      </c>
      <c r="E40" s="21" t="s">
        <v>95</v>
      </c>
      <c r="F40" s="21">
        <v>4</v>
      </c>
      <c r="G40" s="21" t="s">
        <v>96</v>
      </c>
      <c r="H40" s="21">
        <v>4</v>
      </c>
      <c r="I40" s="75"/>
      <c r="J40" s="75"/>
      <c r="K40" s="12">
        <v>4</v>
      </c>
      <c r="L40" s="76" t="s">
        <v>97</v>
      </c>
      <c r="M40" s="77" t="s">
        <v>98</v>
      </c>
    </row>
    <row r="41" ht="51" customHeight="1" spans="1:13">
      <c r="A41" s="49"/>
      <c r="B41" s="49"/>
      <c r="C41" s="21"/>
      <c r="D41" s="21"/>
      <c r="E41" s="48" t="s">
        <v>99</v>
      </c>
      <c r="F41" s="21">
        <v>6</v>
      </c>
      <c r="G41" s="21" t="s">
        <v>100</v>
      </c>
      <c r="H41" s="21">
        <v>2</v>
      </c>
      <c r="I41" s="75"/>
      <c r="J41" s="75"/>
      <c r="K41" s="12">
        <v>2</v>
      </c>
      <c r="L41" s="76" t="s">
        <v>101</v>
      </c>
      <c r="M41" s="77" t="s">
        <v>102</v>
      </c>
    </row>
    <row r="42" ht="39" customHeight="1" spans="1:13">
      <c r="A42" s="49"/>
      <c r="B42" s="49"/>
      <c r="C42" s="21"/>
      <c r="D42" s="21"/>
      <c r="E42" s="49"/>
      <c r="F42" s="21"/>
      <c r="G42" s="21" t="s">
        <v>103</v>
      </c>
      <c r="H42" s="21">
        <v>2</v>
      </c>
      <c r="I42" s="75"/>
      <c r="J42" s="75"/>
      <c r="K42" s="12">
        <v>2</v>
      </c>
      <c r="L42" s="76" t="s">
        <v>104</v>
      </c>
      <c r="M42" s="77" t="s">
        <v>105</v>
      </c>
    </row>
    <row r="43" ht="40" customHeight="1" spans="1:13">
      <c r="A43" s="49"/>
      <c r="B43" s="49"/>
      <c r="C43" s="21"/>
      <c r="D43" s="21"/>
      <c r="E43" s="18"/>
      <c r="F43" s="21"/>
      <c r="G43" s="21" t="s">
        <v>106</v>
      </c>
      <c r="H43" s="21">
        <v>2</v>
      </c>
      <c r="I43" s="75"/>
      <c r="J43" s="75"/>
      <c r="K43" s="12">
        <v>2</v>
      </c>
      <c r="L43" s="76" t="s">
        <v>107</v>
      </c>
      <c r="M43" s="77" t="s">
        <v>108</v>
      </c>
    </row>
    <row r="44" ht="27" customHeight="1" spans="1:13">
      <c r="A44" s="49"/>
      <c r="B44" s="49"/>
      <c r="C44" s="21"/>
      <c r="D44" s="21"/>
      <c r="E44" s="48" t="s">
        <v>109</v>
      </c>
      <c r="F44" s="21">
        <v>2</v>
      </c>
      <c r="G44" s="50" t="s">
        <v>110</v>
      </c>
      <c r="H44" s="50">
        <v>1</v>
      </c>
      <c r="I44" s="78"/>
      <c r="J44" s="78"/>
      <c r="K44" s="79">
        <v>1</v>
      </c>
      <c r="L44" s="76" t="s">
        <v>111</v>
      </c>
      <c r="M44" s="77" t="s">
        <v>112</v>
      </c>
    </row>
    <row r="45" ht="28" customHeight="1" spans="1:13">
      <c r="A45" s="49"/>
      <c r="B45" s="49"/>
      <c r="C45" s="21"/>
      <c r="D45" s="21"/>
      <c r="E45" s="18"/>
      <c r="F45" s="21"/>
      <c r="G45" s="21" t="s">
        <v>113</v>
      </c>
      <c r="H45" s="21">
        <v>1</v>
      </c>
      <c r="I45" s="75"/>
      <c r="J45" s="75"/>
      <c r="K45" s="12">
        <v>1</v>
      </c>
      <c r="L45" s="76" t="s">
        <v>114</v>
      </c>
      <c r="M45" s="77" t="s">
        <v>115</v>
      </c>
    </row>
    <row r="46" ht="17.15" customHeight="1" spans="1:13">
      <c r="A46" s="49"/>
      <c r="B46" s="49"/>
      <c r="C46" s="48" t="s">
        <v>116</v>
      </c>
      <c r="D46" s="48">
        <v>8</v>
      </c>
      <c r="E46" s="48" t="s">
        <v>117</v>
      </c>
      <c r="F46" s="21">
        <v>5</v>
      </c>
      <c r="G46" s="21" t="s">
        <v>118</v>
      </c>
      <c r="H46" s="21">
        <v>3</v>
      </c>
      <c r="I46" s="80"/>
      <c r="J46" s="80"/>
      <c r="K46" s="81">
        <v>3</v>
      </c>
      <c r="L46" s="82" t="s">
        <v>119</v>
      </c>
      <c r="M46" s="77" t="s">
        <v>120</v>
      </c>
    </row>
    <row r="47" ht="28" customHeight="1" spans="1:13">
      <c r="A47" s="49"/>
      <c r="B47" s="49"/>
      <c r="C47" s="49"/>
      <c r="D47" s="49"/>
      <c r="E47" s="49"/>
      <c r="F47" s="21"/>
      <c r="G47" s="21"/>
      <c r="H47" s="21"/>
      <c r="I47" s="83"/>
      <c r="J47" s="83"/>
      <c r="K47" s="65"/>
      <c r="L47" s="84"/>
      <c r="M47" s="77" t="s">
        <v>121</v>
      </c>
    </row>
    <row r="48" ht="14.15" customHeight="1" spans="1:13">
      <c r="A48" s="49"/>
      <c r="B48" s="49"/>
      <c r="C48" s="49"/>
      <c r="D48" s="49"/>
      <c r="E48" s="49"/>
      <c r="F48" s="21"/>
      <c r="G48" s="21" t="s">
        <v>122</v>
      </c>
      <c r="H48" s="21">
        <v>2</v>
      </c>
      <c r="I48" s="80"/>
      <c r="J48" s="80"/>
      <c r="K48" s="81">
        <v>2</v>
      </c>
      <c r="L48" s="82" t="s">
        <v>123</v>
      </c>
      <c r="M48" s="77" t="s">
        <v>124</v>
      </c>
    </row>
    <row r="49" ht="28" customHeight="1" spans="1:13">
      <c r="A49" s="49"/>
      <c r="B49" s="49"/>
      <c r="C49" s="49"/>
      <c r="D49" s="49"/>
      <c r="E49" s="18"/>
      <c r="F49" s="21"/>
      <c r="G49" s="21"/>
      <c r="H49" s="21"/>
      <c r="I49" s="83"/>
      <c r="J49" s="83"/>
      <c r="K49" s="65"/>
      <c r="L49" s="84"/>
      <c r="M49" s="77" t="s">
        <v>125</v>
      </c>
    </row>
    <row r="50" ht="75" customHeight="1" spans="1:13">
      <c r="A50" s="18"/>
      <c r="B50" s="18"/>
      <c r="C50" s="18"/>
      <c r="D50" s="18"/>
      <c r="E50" s="51" t="s">
        <v>126</v>
      </c>
      <c r="F50" s="51">
        <v>3</v>
      </c>
      <c r="G50" s="51" t="s">
        <v>127</v>
      </c>
      <c r="H50" s="21">
        <v>3</v>
      </c>
      <c r="I50" s="85"/>
      <c r="J50" s="85"/>
      <c r="K50" s="12">
        <v>3</v>
      </c>
      <c r="L50" s="257" t="s">
        <v>231</v>
      </c>
      <c r="M50" s="86" t="s">
        <v>129</v>
      </c>
    </row>
    <row r="51" ht="42.75" customHeight="1" spans="1:13">
      <c r="A51" s="21" t="s">
        <v>130</v>
      </c>
      <c r="B51" s="21">
        <v>20</v>
      </c>
      <c r="C51" s="21" t="s">
        <v>131</v>
      </c>
      <c r="D51" s="21">
        <v>12</v>
      </c>
      <c r="E51" s="48" t="s">
        <v>132</v>
      </c>
      <c r="F51" s="21">
        <v>6</v>
      </c>
      <c r="G51" s="21" t="s">
        <v>133</v>
      </c>
      <c r="H51" s="21">
        <v>6</v>
      </c>
      <c r="I51" s="80"/>
      <c r="J51" s="80"/>
      <c r="K51" s="87">
        <f>ROUND(5491.9/7548.77*100*0.06,2)</f>
        <v>4.37</v>
      </c>
      <c r="L51" s="258" t="s">
        <v>325</v>
      </c>
      <c r="M51" s="77" t="s">
        <v>135</v>
      </c>
    </row>
    <row r="52" ht="108" spans="1:13">
      <c r="A52" s="21"/>
      <c r="B52" s="21"/>
      <c r="C52" s="21"/>
      <c r="D52" s="21"/>
      <c r="E52" s="21" t="s">
        <v>136</v>
      </c>
      <c r="F52" s="21">
        <v>6</v>
      </c>
      <c r="G52" s="21" t="s">
        <v>136</v>
      </c>
      <c r="H52" s="21">
        <v>6</v>
      </c>
      <c r="I52" s="75"/>
      <c r="J52" s="75"/>
      <c r="K52" s="89">
        <v>6</v>
      </c>
      <c r="L52" s="90" t="s">
        <v>137</v>
      </c>
      <c r="M52" s="77" t="s">
        <v>138</v>
      </c>
    </row>
    <row r="53" ht="36" customHeight="1" spans="1:13">
      <c r="A53" s="21"/>
      <c r="B53" s="21"/>
      <c r="C53" s="21" t="s">
        <v>139</v>
      </c>
      <c r="D53" s="21">
        <v>8</v>
      </c>
      <c r="E53" s="48" t="s">
        <v>140</v>
      </c>
      <c r="F53" s="21">
        <v>4</v>
      </c>
      <c r="G53" s="21" t="s">
        <v>141</v>
      </c>
      <c r="H53" s="21">
        <v>4</v>
      </c>
      <c r="I53" s="80"/>
      <c r="J53" s="80"/>
      <c r="K53" s="81">
        <v>4</v>
      </c>
      <c r="L53" s="82" t="s">
        <v>142</v>
      </c>
      <c r="M53" s="77" t="s">
        <v>143</v>
      </c>
    </row>
    <row r="54" ht="36" customHeight="1" spans="1:13">
      <c r="A54" s="21"/>
      <c r="B54" s="21"/>
      <c r="C54" s="21"/>
      <c r="D54" s="21"/>
      <c r="E54" s="48" t="s">
        <v>144</v>
      </c>
      <c r="F54" s="21">
        <v>4</v>
      </c>
      <c r="G54" s="21" t="s">
        <v>145</v>
      </c>
      <c r="H54" s="21">
        <v>4</v>
      </c>
      <c r="I54" s="80"/>
      <c r="J54" s="80"/>
      <c r="K54" s="91">
        <v>2</v>
      </c>
      <c r="L54" s="92" t="s">
        <v>146</v>
      </c>
      <c r="M54" s="77" t="s">
        <v>147</v>
      </c>
    </row>
    <row r="55" ht="51" customHeight="1" spans="1:13">
      <c r="A55" s="21"/>
      <c r="B55" s="21"/>
      <c r="C55" s="21"/>
      <c r="D55" s="21"/>
      <c r="E55" s="18"/>
      <c r="F55" s="21"/>
      <c r="G55" s="21"/>
      <c r="H55" s="21"/>
      <c r="I55" s="83"/>
      <c r="J55" s="83"/>
      <c r="K55" s="91"/>
      <c r="L55" s="93"/>
      <c r="M55" s="77" t="s">
        <v>148</v>
      </c>
    </row>
    <row r="56" ht="40" customHeight="1" spans="1:13">
      <c r="A56" s="21" t="s">
        <v>149</v>
      </c>
      <c r="B56" s="21">
        <v>30</v>
      </c>
      <c r="C56" s="21" t="s">
        <v>150</v>
      </c>
      <c r="D56" s="52">
        <v>5</v>
      </c>
      <c r="E56" s="48" t="s">
        <v>151</v>
      </c>
      <c r="F56" s="21">
        <v>3</v>
      </c>
      <c r="G56" s="21" t="s">
        <v>151</v>
      </c>
      <c r="H56" s="21">
        <v>3</v>
      </c>
      <c r="I56" s="48"/>
      <c r="J56" s="48"/>
      <c r="K56" s="48">
        <v>3</v>
      </c>
      <c r="L56" s="82" t="s">
        <v>152</v>
      </c>
      <c r="M56" s="77" t="s">
        <v>153</v>
      </c>
    </row>
    <row r="57" ht="60" spans="1:13">
      <c r="A57" s="21"/>
      <c r="B57" s="21"/>
      <c r="C57" s="21"/>
      <c r="D57" s="53"/>
      <c r="E57" s="48" t="s">
        <v>154</v>
      </c>
      <c r="F57" s="21">
        <v>2</v>
      </c>
      <c r="G57" s="48" t="s">
        <v>155</v>
      </c>
      <c r="H57" s="48">
        <v>2</v>
      </c>
      <c r="I57" s="48"/>
      <c r="J57" s="48"/>
      <c r="K57" s="94">
        <v>2</v>
      </c>
      <c r="L57" s="95" t="s">
        <v>156</v>
      </c>
      <c r="M57" s="77" t="s">
        <v>157</v>
      </c>
    </row>
    <row r="58" ht="28" customHeight="1" spans="1:13">
      <c r="A58" s="21"/>
      <c r="B58" s="21"/>
      <c r="C58" s="21" t="s">
        <v>158</v>
      </c>
      <c r="D58" s="21">
        <v>25</v>
      </c>
      <c r="E58" s="48" t="s">
        <v>159</v>
      </c>
      <c r="F58" s="21">
        <v>25</v>
      </c>
      <c r="G58" s="54" t="s">
        <v>326</v>
      </c>
      <c r="H58" s="21">
        <v>4</v>
      </c>
      <c r="I58" s="21">
        <f>18</f>
        <v>18</v>
      </c>
      <c r="J58" s="96">
        <f>18</f>
        <v>18</v>
      </c>
      <c r="K58" s="21">
        <v>4</v>
      </c>
      <c r="L58" s="97" t="s">
        <v>161</v>
      </c>
      <c r="M58" s="11" t="s">
        <v>162</v>
      </c>
    </row>
    <row r="59" ht="25" customHeight="1" spans="1:13">
      <c r="A59" s="21"/>
      <c r="B59" s="21"/>
      <c r="C59" s="21"/>
      <c r="D59" s="21"/>
      <c r="E59" s="49"/>
      <c r="F59" s="21"/>
      <c r="G59" s="55" t="s">
        <v>327</v>
      </c>
      <c r="H59" s="21">
        <v>4</v>
      </c>
      <c r="I59" s="21">
        <f>18</f>
        <v>18</v>
      </c>
      <c r="J59" s="96">
        <v>26</v>
      </c>
      <c r="K59" s="21">
        <v>4</v>
      </c>
      <c r="L59" s="97" t="s">
        <v>161</v>
      </c>
      <c r="M59" s="11"/>
    </row>
    <row r="60" ht="25" customHeight="1" spans="1:13">
      <c r="A60" s="21"/>
      <c r="B60" s="21"/>
      <c r="C60" s="21"/>
      <c r="D60" s="21"/>
      <c r="E60" s="49"/>
      <c r="F60" s="21"/>
      <c r="G60" s="54" t="s">
        <v>328</v>
      </c>
      <c r="H60" s="21">
        <v>3</v>
      </c>
      <c r="I60" s="21">
        <f>54</f>
        <v>54</v>
      </c>
      <c r="J60" s="96">
        <v>63</v>
      </c>
      <c r="K60" s="21">
        <v>3</v>
      </c>
      <c r="L60" s="97" t="s">
        <v>161</v>
      </c>
      <c r="M60" s="11"/>
    </row>
    <row r="61" ht="25" customHeight="1" spans="1:13">
      <c r="A61" s="21"/>
      <c r="B61" s="21"/>
      <c r="C61" s="21"/>
      <c r="D61" s="21"/>
      <c r="E61" s="49"/>
      <c r="F61" s="21"/>
      <c r="G61" s="55" t="s">
        <v>329</v>
      </c>
      <c r="H61" s="21">
        <v>3</v>
      </c>
      <c r="I61" s="21">
        <v>36</v>
      </c>
      <c r="J61" s="96">
        <v>132</v>
      </c>
      <c r="K61" s="21">
        <v>3</v>
      </c>
      <c r="L61" s="97" t="s">
        <v>161</v>
      </c>
      <c r="M61" s="11"/>
    </row>
    <row r="62" ht="25" customHeight="1" spans="1:13">
      <c r="A62" s="21"/>
      <c r="B62" s="21"/>
      <c r="C62" s="21"/>
      <c r="D62" s="21"/>
      <c r="E62" s="49"/>
      <c r="F62" s="21"/>
      <c r="G62" s="55" t="s">
        <v>330</v>
      </c>
      <c r="H62" s="21">
        <v>3</v>
      </c>
      <c r="I62" s="21">
        <f>18</f>
        <v>18</v>
      </c>
      <c r="J62" s="96">
        <v>30</v>
      </c>
      <c r="K62" s="21">
        <v>3</v>
      </c>
      <c r="L62" s="97" t="s">
        <v>161</v>
      </c>
      <c r="M62" s="11"/>
    </row>
    <row r="63" ht="25" customHeight="1" spans="1:13">
      <c r="A63" s="21"/>
      <c r="B63" s="21"/>
      <c r="C63" s="21"/>
      <c r="D63" s="21"/>
      <c r="E63" s="49"/>
      <c r="F63" s="21"/>
      <c r="G63" s="56" t="s">
        <v>331</v>
      </c>
      <c r="H63" s="48">
        <v>1</v>
      </c>
      <c r="I63" s="48">
        <v>18</v>
      </c>
      <c r="J63" s="96">
        <v>23</v>
      </c>
      <c r="K63" s="21">
        <v>1</v>
      </c>
      <c r="L63" s="97" t="s">
        <v>161</v>
      </c>
      <c r="M63" s="11"/>
    </row>
    <row r="64" ht="25" customHeight="1" spans="1:13">
      <c r="A64" s="21"/>
      <c r="B64" s="21"/>
      <c r="C64" s="21"/>
      <c r="D64" s="21"/>
      <c r="E64" s="18"/>
      <c r="F64" s="21"/>
      <c r="G64" s="57" t="s">
        <v>332</v>
      </c>
      <c r="H64" s="58">
        <v>1</v>
      </c>
      <c r="I64" s="58">
        <v>1000</v>
      </c>
      <c r="J64" s="50">
        <v>38106</v>
      </c>
      <c r="K64" s="98">
        <v>1</v>
      </c>
      <c r="L64" s="97" t="s">
        <v>161</v>
      </c>
      <c r="M64" s="11"/>
    </row>
    <row r="65" ht="25" customHeight="1" spans="1:13">
      <c r="A65" s="21"/>
      <c r="B65" s="21"/>
      <c r="C65" s="21"/>
      <c r="D65" s="21"/>
      <c r="E65" s="99" t="s">
        <v>174</v>
      </c>
      <c r="F65" s="21"/>
      <c r="G65" s="100" t="s">
        <v>333</v>
      </c>
      <c r="H65" s="101">
        <v>2</v>
      </c>
      <c r="I65" s="110" t="s">
        <v>334</v>
      </c>
      <c r="J65" s="111">
        <v>0.8</v>
      </c>
      <c r="K65" s="50">
        <v>2</v>
      </c>
      <c r="L65" s="112" t="s">
        <v>161</v>
      </c>
      <c r="M65" s="11"/>
    </row>
    <row r="66" ht="25" customHeight="1" spans="1:13">
      <c r="A66" s="21"/>
      <c r="B66" s="21"/>
      <c r="C66" s="21"/>
      <c r="D66" s="21"/>
      <c r="E66" s="21" t="s">
        <v>181</v>
      </c>
      <c r="F66" s="21"/>
      <c r="G66" s="100" t="s">
        <v>335</v>
      </c>
      <c r="H66" s="101">
        <v>4</v>
      </c>
      <c r="I66" s="101" t="s">
        <v>176</v>
      </c>
      <c r="J66" s="50" t="s">
        <v>176</v>
      </c>
      <c r="K66" s="50">
        <v>4</v>
      </c>
      <c r="L66" s="112" t="s">
        <v>161</v>
      </c>
      <c r="M66" s="11"/>
    </row>
    <row r="67" ht="34.5" customHeight="1" spans="1:13">
      <c r="A67" s="21" t="s">
        <v>184</v>
      </c>
      <c r="B67" s="21">
        <v>30</v>
      </c>
      <c r="C67" s="21" t="s">
        <v>185</v>
      </c>
      <c r="D67" s="21">
        <v>25</v>
      </c>
      <c r="E67" s="21" t="s">
        <v>186</v>
      </c>
      <c r="F67" s="21">
        <v>25</v>
      </c>
      <c r="G67" s="102" t="s">
        <v>336</v>
      </c>
      <c r="H67" s="50">
        <v>15</v>
      </c>
      <c r="I67" s="113" t="s">
        <v>337</v>
      </c>
      <c r="J67" s="111">
        <v>0.78</v>
      </c>
      <c r="K67" s="50">
        <v>15</v>
      </c>
      <c r="L67" s="112" t="s">
        <v>161</v>
      </c>
      <c r="M67" s="114" t="s">
        <v>189</v>
      </c>
    </row>
    <row r="68" ht="41.15" customHeight="1" spans="1:13">
      <c r="A68" s="21"/>
      <c r="B68" s="21"/>
      <c r="C68" s="21"/>
      <c r="D68" s="21"/>
      <c r="E68" s="94" t="s">
        <v>192</v>
      </c>
      <c r="F68" s="21"/>
      <c r="G68" s="102" t="s">
        <v>338</v>
      </c>
      <c r="H68" s="50">
        <v>10</v>
      </c>
      <c r="I68" s="113" t="s">
        <v>339</v>
      </c>
      <c r="J68" s="115">
        <f>(0.88+0.89)/2</f>
        <v>0.885</v>
      </c>
      <c r="K68" s="50">
        <v>10</v>
      </c>
      <c r="L68" s="112" t="s">
        <v>161</v>
      </c>
      <c r="M68" s="116"/>
    </row>
    <row r="69" ht="27" customHeight="1" spans="1:13">
      <c r="A69" s="21"/>
      <c r="B69" s="21"/>
      <c r="C69" s="21" t="s">
        <v>203</v>
      </c>
      <c r="D69" s="21">
        <v>5</v>
      </c>
      <c r="E69" s="21" t="s">
        <v>204</v>
      </c>
      <c r="F69" s="21">
        <v>5</v>
      </c>
      <c r="G69" s="103" t="s">
        <v>195</v>
      </c>
      <c r="H69" s="50">
        <v>5</v>
      </c>
      <c r="I69" s="101" t="s">
        <v>176</v>
      </c>
      <c r="J69" s="117">
        <f>(0.9+0.95)/2</f>
        <v>0.925</v>
      </c>
      <c r="K69" s="58">
        <v>5</v>
      </c>
      <c r="L69" s="112" t="s">
        <v>161</v>
      </c>
      <c r="M69" s="77" t="s">
        <v>207</v>
      </c>
    </row>
    <row r="70" ht="25" customHeight="1" spans="1:13">
      <c r="A70" s="104" t="s">
        <v>208</v>
      </c>
      <c r="B70" s="105"/>
      <c r="C70" s="25"/>
      <c r="D70" s="105"/>
      <c r="E70" s="105"/>
      <c r="F70" s="105"/>
      <c r="G70" s="105"/>
      <c r="H70" s="106"/>
      <c r="I70" s="118"/>
      <c r="J70" s="118"/>
      <c r="K70" s="12">
        <f>SUM(K40:K69)</f>
        <v>96.37</v>
      </c>
      <c r="L70" s="12"/>
      <c r="M70" s="119"/>
    </row>
    <row r="71" spans="1:13">
      <c r="A71" s="107"/>
      <c r="B71" s="107"/>
      <c r="C71" s="107"/>
      <c r="D71" s="107"/>
      <c r="E71" s="107"/>
      <c r="F71" s="107"/>
      <c r="G71" s="107"/>
      <c r="H71" s="107"/>
      <c r="I71" s="107"/>
      <c r="J71" s="107"/>
      <c r="K71" s="107"/>
      <c r="L71" s="107"/>
      <c r="M71" s="107"/>
    </row>
    <row r="72" ht="57" customHeight="1" spans="1:13">
      <c r="A72" s="108" t="s">
        <v>209</v>
      </c>
      <c r="B72" s="109"/>
      <c r="C72" s="109"/>
      <c r="D72" s="109"/>
      <c r="E72" s="109"/>
      <c r="F72" s="109"/>
      <c r="G72" s="109"/>
      <c r="H72" s="109"/>
      <c r="I72" s="109"/>
      <c r="J72" s="109"/>
      <c r="K72" s="109"/>
      <c r="L72" s="109"/>
      <c r="M72" s="109"/>
    </row>
  </sheetData>
  <mergeCells count="161">
    <mergeCell ref="A2:M2"/>
    <mergeCell ref="A3:C3"/>
    <mergeCell ref="B4:C4"/>
    <mergeCell ref="D4:F4"/>
    <mergeCell ref="H4:J4"/>
    <mergeCell ref="L4:M4"/>
    <mergeCell ref="B5:C5"/>
    <mergeCell ref="D5:F5"/>
    <mergeCell ref="H5:J5"/>
    <mergeCell ref="L5:M5"/>
    <mergeCell ref="B6:C6"/>
    <mergeCell ref="D6:J6"/>
    <mergeCell ref="D7:L7"/>
    <mergeCell ref="E8:G8"/>
    <mergeCell ref="H8:I8"/>
    <mergeCell ref="J8:L8"/>
    <mergeCell ref="E9:F9"/>
    <mergeCell ref="G9:I9"/>
    <mergeCell ref="J9:L9"/>
    <mergeCell ref="E10:F10"/>
    <mergeCell ref="G10:I10"/>
    <mergeCell ref="J10:L10"/>
    <mergeCell ref="E11:F11"/>
    <mergeCell ref="G11:I11"/>
    <mergeCell ref="J11:L11"/>
    <mergeCell ref="E12:F12"/>
    <mergeCell ref="G12:I12"/>
    <mergeCell ref="J12:L12"/>
    <mergeCell ref="D13:L13"/>
    <mergeCell ref="D14:L14"/>
    <mergeCell ref="E15:G15"/>
    <mergeCell ref="H15:I15"/>
    <mergeCell ref="J15:L15"/>
    <mergeCell ref="E16:F16"/>
    <mergeCell ref="G16:H16"/>
    <mergeCell ref="I16:J16"/>
    <mergeCell ref="E17:F17"/>
    <mergeCell ref="G17:H17"/>
    <mergeCell ref="I17:J17"/>
    <mergeCell ref="E18:F18"/>
    <mergeCell ref="G18:H18"/>
    <mergeCell ref="I18:J18"/>
    <mergeCell ref="E19:F19"/>
    <mergeCell ref="G19:H19"/>
    <mergeCell ref="I19:J19"/>
    <mergeCell ref="E20:F20"/>
    <mergeCell ref="G20:H20"/>
    <mergeCell ref="I20:J20"/>
    <mergeCell ref="E21:F21"/>
    <mergeCell ref="G21:H21"/>
    <mergeCell ref="I21:J21"/>
    <mergeCell ref="D22:G22"/>
    <mergeCell ref="H22:I22"/>
    <mergeCell ref="J22:L22"/>
    <mergeCell ref="D23:G23"/>
    <mergeCell ref="I23:L23"/>
    <mergeCell ref="D24:G24"/>
    <mergeCell ref="I24:L24"/>
    <mergeCell ref="D25:G25"/>
    <mergeCell ref="I25:L25"/>
    <mergeCell ref="D26:G26"/>
    <mergeCell ref="I26:L26"/>
    <mergeCell ref="D27:G27"/>
    <mergeCell ref="I27:L27"/>
    <mergeCell ref="D28:G28"/>
    <mergeCell ref="I28:L28"/>
    <mergeCell ref="D29:G29"/>
    <mergeCell ref="I29:L29"/>
    <mergeCell ref="D30:G30"/>
    <mergeCell ref="I30:L30"/>
    <mergeCell ref="D31:G31"/>
    <mergeCell ref="I31:L31"/>
    <mergeCell ref="D32:G32"/>
    <mergeCell ref="I32:L32"/>
    <mergeCell ref="D33:G33"/>
    <mergeCell ref="I33:L33"/>
    <mergeCell ref="D34:G34"/>
    <mergeCell ref="I34:L34"/>
    <mergeCell ref="D35:G35"/>
    <mergeCell ref="I35:L35"/>
    <mergeCell ref="A36:M36"/>
    <mergeCell ref="A37:H37"/>
    <mergeCell ref="A38:B38"/>
    <mergeCell ref="C38:D38"/>
    <mergeCell ref="E38:F38"/>
    <mergeCell ref="G38:H38"/>
    <mergeCell ref="A70:H70"/>
    <mergeCell ref="A71:M71"/>
    <mergeCell ref="A72:M72"/>
    <mergeCell ref="A4:A6"/>
    <mergeCell ref="A7:A35"/>
    <mergeCell ref="A40:A50"/>
    <mergeCell ref="A51:A55"/>
    <mergeCell ref="A56:A66"/>
    <mergeCell ref="A67:A69"/>
    <mergeCell ref="B7:B14"/>
    <mergeCell ref="B15:B21"/>
    <mergeCell ref="B22:B35"/>
    <mergeCell ref="B40:B50"/>
    <mergeCell ref="B51:B55"/>
    <mergeCell ref="B56:B66"/>
    <mergeCell ref="B67:B69"/>
    <mergeCell ref="C9:C12"/>
    <mergeCell ref="C13:C14"/>
    <mergeCell ref="C16:C19"/>
    <mergeCell ref="C20:C21"/>
    <mergeCell ref="C23:C35"/>
    <mergeCell ref="C40:C45"/>
    <mergeCell ref="C46:C50"/>
    <mergeCell ref="C51:C52"/>
    <mergeCell ref="C53:C55"/>
    <mergeCell ref="C56:C57"/>
    <mergeCell ref="C58:C66"/>
    <mergeCell ref="C67:C68"/>
    <mergeCell ref="D40:D45"/>
    <mergeCell ref="D46:D50"/>
    <mergeCell ref="D51:D52"/>
    <mergeCell ref="D53:D55"/>
    <mergeCell ref="D56:D57"/>
    <mergeCell ref="D58:D66"/>
    <mergeCell ref="D67:D68"/>
    <mergeCell ref="E41:E43"/>
    <mergeCell ref="E44:E45"/>
    <mergeCell ref="E46:E49"/>
    <mergeCell ref="E54:E55"/>
    <mergeCell ref="E58:E64"/>
    <mergeCell ref="F41:F43"/>
    <mergeCell ref="F44:F45"/>
    <mergeCell ref="F46:F49"/>
    <mergeCell ref="F54:F55"/>
    <mergeCell ref="F58:F66"/>
    <mergeCell ref="F67:F68"/>
    <mergeCell ref="G46:G47"/>
    <mergeCell ref="G48:G49"/>
    <mergeCell ref="G54:G55"/>
    <mergeCell ref="H23:H35"/>
    <mergeCell ref="H46:H47"/>
    <mergeCell ref="H48:H49"/>
    <mergeCell ref="H54:H55"/>
    <mergeCell ref="I37:I39"/>
    <mergeCell ref="I46:I47"/>
    <mergeCell ref="I48:I49"/>
    <mergeCell ref="I54:I55"/>
    <mergeCell ref="J37:J39"/>
    <mergeCell ref="J46:J47"/>
    <mergeCell ref="J48:J49"/>
    <mergeCell ref="J54:J55"/>
    <mergeCell ref="K37:K39"/>
    <mergeCell ref="K46:K47"/>
    <mergeCell ref="K48:K49"/>
    <mergeCell ref="K54:K55"/>
    <mergeCell ref="L37:L39"/>
    <mergeCell ref="L46:L47"/>
    <mergeCell ref="L48:L49"/>
    <mergeCell ref="L54:L55"/>
    <mergeCell ref="M8:M14"/>
    <mergeCell ref="M16:M21"/>
    <mergeCell ref="M23:M35"/>
    <mergeCell ref="M37:M39"/>
    <mergeCell ref="M58:M66"/>
    <mergeCell ref="M67:M68"/>
  </mergeCells>
  <pageMargins left="0.75" right="0.75" top="1" bottom="1" header="0.5" footer="0.5"/>
  <pageSetup paperSize="9" orientation="portrait"/>
  <headerFooter/>
</worksheet>
</file>

<file path=docProps/app.xml><?xml version="1.0" encoding="utf-8"?>
<Properties xmlns="http://schemas.openxmlformats.org/officeDocument/2006/extended-properties" xmlns:vt="http://schemas.openxmlformats.org/officeDocument/2006/docPropsVTypes">
  <Company>微软中国</Company>
  <Application>Microsoft Excel</Application>
  <HeadingPairs>
    <vt:vector size="2" baseType="variant">
      <vt:variant>
        <vt:lpstr>工作表</vt:lpstr>
      </vt:variant>
      <vt:variant>
        <vt:i4>4</vt:i4>
      </vt:variant>
    </vt:vector>
  </HeadingPairs>
  <TitlesOfParts>
    <vt:vector size="4" baseType="lpstr">
      <vt:lpstr>1.体育后备人才培养项目</vt:lpstr>
      <vt:lpstr>2.公共体育场地设施项目</vt:lpstr>
      <vt:lpstr>3.全民健身活动与服务项目</vt:lpstr>
      <vt:lpstr>4.体育改革与发展项目</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微软用户</dc:creator>
  <cp:lastModifiedBy>体育经济处</cp:lastModifiedBy>
  <dcterms:created xsi:type="dcterms:W3CDTF">2011-10-16T14:55:00Z</dcterms:created>
  <cp:lastPrinted>2020-03-05T08:06:00Z</cp:lastPrinted>
  <dcterms:modified xsi:type="dcterms:W3CDTF">2020-08-21T03:24:32Z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2052-10.8.2.7027</vt:lpwstr>
  </property>
  <property fmtid="{D5CDD505-2E9C-101B-9397-08002B2CF9AE}" pid="3" name="KSOReadingLayout">
    <vt:bool>false</vt:bool>
  </property>
</Properties>
</file>